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19040" windowHeight="8440" activeTab="0"/>
  </bookViews>
  <sheets>
    <sheet name="May 2013 retail volumes" sheetId="1" r:id="rId1"/>
  </sheets>
  <externalReferences>
    <externalReference r:id="rId4"/>
  </externalReferences>
  <definedNames>
    <definedName name="_xlnm.Print_Area" localSheetId="0">'May 2013 retail volumes'!$A$1:$Z$44</definedName>
    <definedName name="sips">#REF!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<sst xmlns="http://schemas.openxmlformats.org/spreadsheetml/2006/main" count="30" uniqueCount="28">
  <si>
    <t>Retail Announcement - May 2013</t>
  </si>
  <si>
    <t>Month</t>
  </si>
  <si>
    <t>Fiscal year to date</t>
  </si>
  <si>
    <t>May
2013</t>
  </si>
  <si>
    <t>May
2012</t>
  </si>
  <si>
    <t>Change
(%)</t>
  </si>
  <si>
    <t>XF</t>
  </si>
  <si>
    <t>XJ</t>
  </si>
  <si>
    <t>XK</t>
  </si>
  <si>
    <t>Others (inc F-TYPE)</t>
  </si>
  <si>
    <t>Jaguar</t>
  </si>
  <si>
    <t>Defender</t>
  </si>
  <si>
    <t>Freelander</t>
  </si>
  <si>
    <t>Discovery</t>
  </si>
  <si>
    <t>New Range Rover Sport</t>
  </si>
  <si>
    <t>Range Rover Sport</t>
  </si>
  <si>
    <t>Range Rover</t>
  </si>
  <si>
    <t>Range Rover Evoque</t>
  </si>
  <si>
    <t>New Range Rover</t>
  </si>
  <si>
    <t>Land Rover</t>
  </si>
  <si>
    <t>UK</t>
  </si>
  <si>
    <t>North America</t>
  </si>
  <si>
    <t>Europe</t>
  </si>
  <si>
    <t>China</t>
  </si>
  <si>
    <t>Asia Pacific</t>
  </si>
  <si>
    <t>All other markets</t>
  </si>
  <si>
    <t>Total JLR</t>
  </si>
  <si>
    <t>Calendar year to date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</si>
</sst>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%;\(#,##0\)%;\-"/>
    <numFmt numFmtId="165" formatCode="_-* #,##0_-;\-* #,##0_-;_-* &quot;-&quot;??_-;_-@_-"/>
    <numFmt numFmtId="166" formatCode="0%\ ;\(0%\)"/>
  </numFmts>
  <fonts count="46">
    <font>
      <sz val="10"/>
      <color theme="1"/>
      <name val="Arial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1"/>
      <name val="Arial Black"/>
      <family val="2"/>
    </font>
    <font>
      <sz val="8"/>
      <name val="Arial"/>
      <family val="2"/>
    </font>
    <font>
      <u val="single"/>
      <sz val="8"/>
      <name val="Arial"/>
      <family val="2"/>
    </font>
    <font>
      <sz val="7"/>
      <name val="Arial Black"/>
      <family val="2"/>
    </font>
    <font>
      <u val="single"/>
      <sz val="7"/>
      <name val="Arial Black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u val="single"/>
      <sz val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56" applyFont="1" applyFill="1" applyBorder="1">
      <alignment/>
      <protection/>
    </xf>
    <xf numFmtId="0" fontId="4" fillId="0" borderId="0" xfId="56" applyFont="1" applyFill="1" applyBorder="1">
      <alignment/>
      <protection/>
    </xf>
    <xf numFmtId="0" fontId="4" fillId="33" borderId="0" xfId="56" applyFont="1" applyFill="1" applyBorder="1">
      <alignment/>
      <protection/>
    </xf>
    <xf numFmtId="164" fontId="4" fillId="0" borderId="0" xfId="56" applyNumberFormat="1" applyFont="1" applyFill="1" applyBorder="1">
      <alignment/>
      <protection/>
    </xf>
    <xf numFmtId="164" fontId="5" fillId="0" borderId="0" xfId="56" applyNumberFormat="1" applyFont="1" applyFill="1" applyBorder="1">
      <alignment/>
      <protection/>
    </xf>
    <xf numFmtId="0" fontId="4" fillId="0" borderId="10" xfId="56" applyFont="1" applyFill="1" applyBorder="1">
      <alignment/>
      <protection/>
    </xf>
    <xf numFmtId="0" fontId="4" fillId="33" borderId="10" xfId="56" applyFont="1" applyFill="1" applyBorder="1">
      <alignment/>
      <protection/>
    </xf>
    <xf numFmtId="164" fontId="4" fillId="0" borderId="10" xfId="56" applyNumberFormat="1" applyFont="1" applyFill="1" applyBorder="1">
      <alignment/>
      <protection/>
    </xf>
    <xf numFmtId="0" fontId="6" fillId="0" borderId="0" xfId="56" applyFont="1" applyFill="1" applyBorder="1" applyAlignment="1">
      <alignment horizontal="right"/>
      <protection/>
    </xf>
    <xf numFmtId="164" fontId="7" fillId="0" borderId="0" xfId="56" applyNumberFormat="1" applyFont="1" applyFill="1" applyBorder="1" applyAlignment="1">
      <alignment horizontal="right"/>
      <protection/>
    </xf>
    <xf numFmtId="0" fontId="6" fillId="0" borderId="0" xfId="57" applyFont="1" applyFill="1" applyBorder="1" applyAlignment="1">
      <alignment horizontal="right"/>
      <protection/>
    </xf>
    <xf numFmtId="0" fontId="6" fillId="0" borderId="11" xfId="57" applyFont="1" applyFill="1" applyBorder="1" applyAlignment="1">
      <alignment horizontal="right"/>
      <protection/>
    </xf>
    <xf numFmtId="17" fontId="6" fillId="0" borderId="12" xfId="57" applyNumberFormat="1" applyFont="1" applyFill="1" applyBorder="1" applyAlignment="1">
      <alignment horizontal="right" wrapText="1"/>
      <protection/>
    </xf>
    <xf numFmtId="17" fontId="6" fillId="33" borderId="12" xfId="57" applyNumberFormat="1" applyFont="1" applyFill="1" applyBorder="1" applyAlignment="1">
      <alignment horizontal="right" wrapText="1"/>
      <protection/>
    </xf>
    <xf numFmtId="17" fontId="6" fillId="0" borderId="13" xfId="57" applyNumberFormat="1" applyFont="1" applyFill="1" applyBorder="1" applyAlignment="1">
      <alignment horizontal="right"/>
      <protection/>
    </xf>
    <xf numFmtId="17" fontId="6" fillId="0" borderId="0" xfId="57" applyNumberFormat="1" applyFont="1" applyFill="1" applyBorder="1" applyAlignment="1">
      <alignment horizontal="right"/>
      <protection/>
    </xf>
    <xf numFmtId="17" fontId="6" fillId="0" borderId="0" xfId="57" applyNumberFormat="1" applyFont="1" applyFill="1" applyBorder="1" applyAlignment="1">
      <alignment horizontal="right" wrapText="1"/>
      <protection/>
    </xf>
    <xf numFmtId="17" fontId="6" fillId="33" borderId="0" xfId="57" applyNumberFormat="1" applyFont="1" applyFill="1" applyBorder="1" applyAlignment="1">
      <alignment horizontal="right" wrapText="1"/>
      <protection/>
    </xf>
    <xf numFmtId="17" fontId="7" fillId="0" borderId="0" xfId="57" applyNumberFormat="1" applyFont="1" applyFill="1" applyBorder="1" applyAlignment="1">
      <alignment horizontal="right" wrapText="1"/>
      <protection/>
    </xf>
    <xf numFmtId="17" fontId="7" fillId="0" borderId="11" xfId="57" applyNumberFormat="1" applyFont="1" applyFill="1" applyBorder="1" applyAlignment="1">
      <alignment horizontal="right" wrapText="1"/>
      <protection/>
    </xf>
    <xf numFmtId="0" fontId="4" fillId="0" borderId="14" xfId="56" applyFont="1" applyFill="1" applyBorder="1">
      <alignment/>
      <protection/>
    </xf>
    <xf numFmtId="0" fontId="4" fillId="0" borderId="15" xfId="56" applyFont="1" applyFill="1" applyBorder="1">
      <alignment/>
      <protection/>
    </xf>
    <xf numFmtId="164" fontId="5" fillId="0" borderId="14" xfId="56" applyNumberFormat="1" applyFont="1" applyFill="1" applyBorder="1">
      <alignment/>
      <protection/>
    </xf>
    <xf numFmtId="37" fontId="4" fillId="0" borderId="0" xfId="56" applyNumberFormat="1" applyFont="1" applyFill="1" applyBorder="1" applyAlignment="1">
      <alignment vertical="center"/>
      <protection/>
    </xf>
    <xf numFmtId="37" fontId="4" fillId="0" borderId="14" xfId="56" applyNumberFormat="1" applyFont="1" applyFill="1" applyBorder="1" applyAlignment="1">
      <alignment vertical="center"/>
      <protection/>
    </xf>
    <xf numFmtId="165" fontId="4" fillId="0" borderId="0" xfId="44" applyNumberFormat="1" applyFont="1" applyFill="1" applyBorder="1" applyAlignment="1">
      <alignment vertical="center"/>
    </xf>
    <xf numFmtId="165" fontId="4" fillId="33" borderId="0" xfId="44" applyNumberFormat="1" applyFont="1" applyFill="1" applyBorder="1" applyAlignment="1">
      <alignment vertical="center"/>
    </xf>
    <xf numFmtId="165" fontId="4" fillId="0" borderId="15" xfId="44" applyNumberFormat="1" applyFont="1" applyBorder="1" applyAlignment="1">
      <alignment vertical="center"/>
    </xf>
    <xf numFmtId="165" fontId="4" fillId="0" borderId="0" xfId="44" applyNumberFormat="1" applyFont="1" applyBorder="1" applyAlignment="1">
      <alignment vertical="center"/>
    </xf>
    <xf numFmtId="166" fontId="8" fillId="0" borderId="0" xfId="58" applyNumberFormat="1" applyFont="1" applyFill="1" applyAlignment="1">
      <alignment horizontal="right" vertical="center"/>
      <protection/>
    </xf>
    <xf numFmtId="3" fontId="5" fillId="0" borderId="0" xfId="57" applyNumberFormat="1" applyFont="1" applyFill="1" applyBorder="1" applyAlignment="1">
      <alignment vertical="center"/>
      <protection/>
    </xf>
    <xf numFmtId="3" fontId="5" fillId="0" borderId="14" xfId="57" applyNumberFormat="1" applyFont="1" applyFill="1" applyBorder="1" applyAlignment="1">
      <alignment vertical="center"/>
      <protection/>
    </xf>
    <xf numFmtId="0" fontId="4" fillId="0" borderId="0" xfId="56" applyFont="1" applyFill="1" applyBorder="1" applyAlignment="1">
      <alignment vertical="center"/>
      <protection/>
    </xf>
    <xf numFmtId="164" fontId="8" fillId="0" borderId="0" xfId="57" applyNumberFormat="1" applyFont="1" applyFill="1" applyBorder="1" applyAlignment="1">
      <alignment wrapText="1"/>
      <protection/>
    </xf>
    <xf numFmtId="164" fontId="8" fillId="0" borderId="0" xfId="57" applyNumberFormat="1" applyFont="1" applyFill="1" applyBorder="1" applyAlignment="1">
      <alignment horizontal="right" wrapText="1"/>
      <protection/>
    </xf>
    <xf numFmtId="0" fontId="8" fillId="0" borderId="10" xfId="56" applyFont="1" applyFill="1" applyBorder="1">
      <alignment/>
      <protection/>
    </xf>
    <xf numFmtId="164" fontId="8" fillId="0" borderId="10" xfId="56" applyNumberFormat="1" applyFont="1" applyFill="1" applyBorder="1">
      <alignment/>
      <protection/>
    </xf>
    <xf numFmtId="0" fontId="8" fillId="0" borderId="0" xfId="56" applyFont="1" applyFill="1" applyBorder="1">
      <alignment/>
      <protection/>
    </xf>
    <xf numFmtId="164" fontId="8" fillId="0" borderId="0" xfId="56" applyNumberFormat="1" applyFont="1" applyFill="1" applyBorder="1">
      <alignment/>
      <protection/>
    </xf>
    <xf numFmtId="37" fontId="9" fillId="0" borderId="0" xfId="56" applyNumberFormat="1" applyFont="1" applyFill="1" applyBorder="1" applyAlignment="1">
      <alignment vertical="center"/>
      <protection/>
    </xf>
    <xf numFmtId="37" fontId="9" fillId="0" borderId="14" xfId="56" applyNumberFormat="1" applyFont="1" applyFill="1" applyBorder="1" applyAlignment="1">
      <alignment vertical="center"/>
      <protection/>
    </xf>
    <xf numFmtId="165" fontId="9" fillId="0" borderId="0" xfId="44" applyNumberFormat="1" applyFont="1" applyFill="1" applyBorder="1" applyAlignment="1">
      <alignment vertical="center"/>
    </xf>
    <xf numFmtId="165" fontId="9" fillId="33" borderId="0" xfId="44" applyNumberFormat="1" applyFont="1" applyFill="1" applyBorder="1" applyAlignment="1">
      <alignment vertical="center"/>
    </xf>
    <xf numFmtId="165" fontId="9" fillId="0" borderId="15" xfId="44" applyNumberFormat="1" applyFont="1" applyBorder="1" applyAlignment="1">
      <alignment vertical="center"/>
    </xf>
    <xf numFmtId="165" fontId="9" fillId="0" borderId="0" xfId="44" applyNumberFormat="1" applyFont="1" applyBorder="1" applyAlignment="1">
      <alignment vertical="center"/>
    </xf>
    <xf numFmtId="164" fontId="10" fillId="0" borderId="0" xfId="57" applyNumberFormat="1" applyFont="1" applyFill="1" applyBorder="1" applyAlignment="1">
      <alignment wrapText="1"/>
      <protection/>
    </xf>
    <xf numFmtId="3" fontId="11" fillId="0" borderId="0" xfId="57" applyNumberFormat="1" applyFont="1" applyFill="1" applyBorder="1" applyAlignment="1">
      <alignment vertical="center"/>
      <protection/>
    </xf>
    <xf numFmtId="3" fontId="11" fillId="0" borderId="14" xfId="57" applyNumberFormat="1" applyFont="1" applyFill="1" applyBorder="1" applyAlignment="1">
      <alignment vertical="center"/>
      <protection/>
    </xf>
    <xf numFmtId="0" fontId="9" fillId="0" borderId="0" xfId="56" applyFont="1" applyFill="1" applyBorder="1" applyAlignment="1">
      <alignment vertical="center"/>
      <protection/>
    </xf>
    <xf numFmtId="0" fontId="9" fillId="0" borderId="0" xfId="56" applyFont="1" applyFill="1" applyBorder="1">
      <alignment/>
      <protection/>
    </xf>
    <xf numFmtId="0" fontId="4" fillId="0" borderId="16" xfId="56" applyFont="1" applyFill="1" applyBorder="1">
      <alignment/>
      <protection/>
    </xf>
    <xf numFmtId="0" fontId="4" fillId="0" borderId="17" xfId="56" applyFont="1" applyFill="1" applyBorder="1">
      <alignment/>
      <protection/>
    </xf>
    <xf numFmtId="0" fontId="4" fillId="33" borderId="17" xfId="56" applyFont="1" applyFill="1" applyBorder="1">
      <alignment/>
      <protection/>
    </xf>
    <xf numFmtId="0" fontId="4" fillId="0" borderId="18" xfId="56" applyFont="1" applyFill="1" applyBorder="1">
      <alignment/>
      <protection/>
    </xf>
    <xf numFmtId="164" fontId="5" fillId="0" borderId="16" xfId="56" applyNumberFormat="1" applyFont="1" applyFill="1" applyBorder="1">
      <alignment/>
      <protection/>
    </xf>
    <xf numFmtId="0" fontId="4" fillId="33" borderId="0" xfId="56" applyFont="1" applyFill="1" applyBorder="1" applyAlignment="1">
      <alignment vertical="center"/>
      <protection/>
    </xf>
    <xf numFmtId="164" fontId="4" fillId="0" borderId="0" xfId="56" applyNumberFormat="1" applyFont="1" applyFill="1" applyBorder="1" applyAlignment="1">
      <alignment vertical="center"/>
      <protection/>
    </xf>
    <xf numFmtId="164" fontId="5" fillId="0" borderId="0" xfId="56" applyNumberFormat="1" applyFont="1" applyFill="1" applyBorder="1" applyAlignment="1">
      <alignment vertical="center"/>
      <protection/>
    </xf>
    <xf numFmtId="0" fontId="6" fillId="0" borderId="0" xfId="56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GLobal Sales data - JLR - Feb10" xfId="57"/>
    <cellStyle name="Normal_TALFIIA Five Year Reporting_FR3 FCST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bruton\My%20Documents\Downloads\JLR%20Volume%20data%20maste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holesale Vs 4&amp;8 budget"/>
      <sheetName val="Whls Announc't Sheet"/>
      <sheetName val="Retails for website"/>
      <sheetName val="retails for press release"/>
      <sheetName val="Retails TML format"/>
      <sheetName val="TML Format_Retails"/>
      <sheetName val="TML Format_Wholesales"/>
      <sheetName val="Input"/>
      <sheetName val="Bus Rev Sheet"/>
      <sheetName val="Wholesales by Carline 12-13"/>
      <sheetName val="Wholesales by Carline 11_12"/>
      <sheetName val="wholesale Graphs"/>
      <sheetName val="Wholesales by mkt 12-13"/>
      <sheetName val="Wholesales by mkt 11_12"/>
      <sheetName val="Wholesales by Carline 13-14"/>
      <sheetName val="Wholesales by mkt 13-14"/>
      <sheetName val="Retails by Carline 12-13"/>
      <sheetName val="Land Rover Retail 11_12"/>
      <sheetName val="Jaguar Retail 11_12"/>
      <sheetName val="retail graphs 2"/>
      <sheetName val="Retails by mkt 12-13"/>
      <sheetName val="Retails by mkt 11_12"/>
      <sheetName val="Land Rover Retail 10_11"/>
      <sheetName val="Land Rover Retail 12-13"/>
      <sheetName val="retail Graphs"/>
      <sheetName val="Jaguar Retail 12-13"/>
      <sheetName val="Jaguar WS 11_12"/>
      <sheetName val="Land Rover WS 11_12"/>
      <sheetName val="Jaguar Retail 10_11"/>
      <sheetName val="Retails by Carline 2009_10"/>
      <sheetName val="Retails by mkt 2009_10"/>
      <sheetName val="Wholesales by Carline 2009_10"/>
      <sheetName val="Wholesales by mkt 2009_10"/>
      <sheetName val="Wholesales Summ for Slides"/>
      <sheetName val="Jag 10 WS"/>
      <sheetName val="LR 10 FYR WS"/>
      <sheetName val="JAG 09_10 FYR WS"/>
      <sheetName val="LR 09_10 WS"/>
      <sheetName val="LR 08 WS"/>
      <sheetName val="Jag 08 WS"/>
      <sheetName val="Retails summary for Slides"/>
      <sheetName val="LR 10 Ret"/>
      <sheetName val="JAG 10 Ret "/>
      <sheetName val="LR 09_10 Ret"/>
      <sheetName val="JAG 09_10 Ret "/>
      <sheetName val="LR 08 Ret"/>
      <sheetName val="JAG 08 Ret"/>
      <sheetName val="Currency"/>
      <sheetName val="LR WS new structure 11-12"/>
      <sheetName val="Land Rover WS 10_11"/>
      <sheetName val="LR WS new structure 10-11"/>
      <sheetName val="LR WS new structure 12-13"/>
      <sheetName val="Jag WS new structure 12-13"/>
      <sheetName val="Land Rover Retail 13-14"/>
      <sheetName val="Retails by Carline 13-14"/>
      <sheetName val="Retails by mkt 13-14"/>
      <sheetName val="Jaguar Retail 13-14"/>
      <sheetName val="LR WS new structure 13-14"/>
      <sheetName val="Jag WS new structure 13-14"/>
      <sheetName val="Jag WS new structure 11-12"/>
      <sheetName val="Jag WS new structure 10-11"/>
      <sheetName val="Jaguar WS 10_11"/>
    </sheetNames>
    <sheetDataSet>
      <sheetData sheetId="7">
        <row r="3">
          <cell r="B3">
            <v>3574</v>
          </cell>
          <cell r="C3">
            <v>2701</v>
          </cell>
          <cell r="E3">
            <v>6611</v>
          </cell>
          <cell r="F3">
            <v>5118</v>
          </cell>
          <cell r="I3">
            <v>20508</v>
          </cell>
          <cell r="J3">
            <v>15105</v>
          </cell>
        </row>
        <row r="4">
          <cell r="B4">
            <v>1650</v>
          </cell>
          <cell r="C4">
            <v>1496</v>
          </cell>
          <cell r="E4">
            <v>2795</v>
          </cell>
          <cell r="F4">
            <v>2990</v>
          </cell>
          <cell r="I4">
            <v>7986</v>
          </cell>
          <cell r="J4">
            <v>7169</v>
          </cell>
        </row>
        <row r="5">
          <cell r="B5">
            <v>262</v>
          </cell>
          <cell r="C5">
            <v>357</v>
          </cell>
          <cell r="E5">
            <v>518</v>
          </cell>
          <cell r="F5">
            <v>641</v>
          </cell>
          <cell r="I5">
            <v>1495</v>
          </cell>
          <cell r="J5">
            <v>1906</v>
          </cell>
        </row>
        <row r="6">
          <cell r="B6">
            <v>688</v>
          </cell>
          <cell r="C6">
            <v>0</v>
          </cell>
          <cell r="E6">
            <v>961</v>
          </cell>
          <cell r="F6">
            <v>0</v>
          </cell>
          <cell r="I6">
            <v>1073</v>
          </cell>
          <cell r="J6">
            <v>0</v>
          </cell>
        </row>
        <row r="7">
          <cell r="B7">
            <v>6174</v>
          </cell>
          <cell r="C7">
            <v>4554</v>
          </cell>
          <cell r="E7">
            <v>10885</v>
          </cell>
          <cell r="F7">
            <v>8749</v>
          </cell>
        </row>
        <row r="9">
          <cell r="B9">
            <v>1195</v>
          </cell>
          <cell r="C9">
            <v>1090</v>
          </cell>
          <cell r="E9">
            <v>2282</v>
          </cell>
          <cell r="F9">
            <v>2095</v>
          </cell>
          <cell r="I9">
            <v>7192</v>
          </cell>
          <cell r="J9">
            <v>7222</v>
          </cell>
        </row>
        <row r="10">
          <cell r="B10">
            <v>4356</v>
          </cell>
          <cell r="C10">
            <v>3811</v>
          </cell>
          <cell r="E10">
            <v>7974</v>
          </cell>
          <cell r="F10">
            <v>7239</v>
          </cell>
          <cell r="I10">
            <v>25280</v>
          </cell>
          <cell r="J10">
            <v>19217</v>
          </cell>
        </row>
        <row r="11">
          <cell r="B11">
            <v>3550</v>
          </cell>
          <cell r="C11">
            <v>3638</v>
          </cell>
          <cell r="E11">
            <v>6664</v>
          </cell>
          <cell r="F11">
            <v>6555</v>
          </cell>
          <cell r="I11">
            <v>18804</v>
          </cell>
          <cell r="J11">
            <v>19821</v>
          </cell>
        </row>
        <row r="12">
          <cell r="B12">
            <v>53</v>
          </cell>
          <cell r="C12">
            <v>0</v>
          </cell>
          <cell r="E12">
            <v>55</v>
          </cell>
          <cell r="F12">
            <v>0</v>
          </cell>
          <cell r="I12">
            <v>55</v>
          </cell>
          <cell r="J12">
            <v>0</v>
          </cell>
        </row>
        <row r="13">
          <cell r="B13">
            <v>3555</v>
          </cell>
          <cell r="C13">
            <v>4335</v>
          </cell>
          <cell r="E13">
            <v>7463</v>
          </cell>
          <cell r="F13">
            <v>8053</v>
          </cell>
          <cell r="I13">
            <v>22383</v>
          </cell>
          <cell r="J13">
            <v>23243</v>
          </cell>
        </row>
        <row r="14">
          <cell r="B14">
            <v>29</v>
          </cell>
          <cell r="C14">
            <v>2283</v>
          </cell>
          <cell r="E14">
            <v>71</v>
          </cell>
          <cell r="F14">
            <v>4203</v>
          </cell>
          <cell r="I14">
            <v>739</v>
          </cell>
          <cell r="J14">
            <v>12648</v>
          </cell>
        </row>
        <row r="15">
          <cell r="B15">
            <v>9882</v>
          </cell>
          <cell r="C15">
            <v>9204</v>
          </cell>
          <cell r="E15">
            <v>18269</v>
          </cell>
          <cell r="F15">
            <v>17434</v>
          </cell>
          <cell r="I15">
            <v>52258</v>
          </cell>
          <cell r="J15">
            <v>46605</v>
          </cell>
        </row>
        <row r="16">
          <cell r="B16">
            <v>3683</v>
          </cell>
          <cell r="C16">
            <v>0</v>
          </cell>
          <cell r="E16">
            <v>7317</v>
          </cell>
          <cell r="F16">
            <v>0</v>
          </cell>
          <cell r="I16">
            <v>18678</v>
          </cell>
          <cell r="J16">
            <v>0</v>
          </cell>
        </row>
        <row r="17">
          <cell r="B17">
            <v>26303</v>
          </cell>
          <cell r="C17">
            <v>24361</v>
          </cell>
          <cell r="E17">
            <v>50095</v>
          </cell>
          <cell r="F17">
            <v>45579</v>
          </cell>
        </row>
        <row r="20">
          <cell r="B20">
            <v>5553</v>
          </cell>
          <cell r="C20">
            <v>5444</v>
          </cell>
          <cell r="E20">
            <v>10463</v>
          </cell>
          <cell r="F20">
            <v>9170</v>
          </cell>
          <cell r="I20">
            <v>36166</v>
          </cell>
          <cell r="J20">
            <v>30936</v>
          </cell>
        </row>
        <row r="21">
          <cell r="B21">
            <v>5444</v>
          </cell>
          <cell r="C21">
            <v>4935</v>
          </cell>
          <cell r="E21">
            <v>10544</v>
          </cell>
          <cell r="F21">
            <v>9745</v>
          </cell>
          <cell r="I21">
            <v>28157</v>
          </cell>
          <cell r="J21">
            <v>24986</v>
          </cell>
        </row>
        <row r="22">
          <cell r="B22">
            <v>7127</v>
          </cell>
          <cell r="C22">
            <v>6161</v>
          </cell>
          <cell r="E22">
            <v>12998</v>
          </cell>
          <cell r="F22">
            <v>11912</v>
          </cell>
          <cell r="I22">
            <v>38604</v>
          </cell>
          <cell r="J22">
            <v>35366</v>
          </cell>
        </row>
        <row r="23">
          <cell r="B23">
            <v>7115</v>
          </cell>
          <cell r="C23">
            <v>6419</v>
          </cell>
          <cell r="E23">
            <v>13217</v>
          </cell>
          <cell r="F23">
            <v>11957</v>
          </cell>
          <cell r="I23">
            <v>34944</v>
          </cell>
          <cell r="J23">
            <v>29956</v>
          </cell>
        </row>
        <row r="24">
          <cell r="B24">
            <v>1808</v>
          </cell>
          <cell r="C24">
            <v>1279</v>
          </cell>
          <cell r="E24">
            <v>3386</v>
          </cell>
          <cell r="F24">
            <v>2432</v>
          </cell>
          <cell r="I24">
            <v>8905</v>
          </cell>
          <cell r="J24">
            <v>7131</v>
          </cell>
        </row>
        <row r="25">
          <cell r="B25">
            <v>5430</v>
          </cell>
          <cell r="C25">
            <v>4677</v>
          </cell>
          <cell r="E25">
            <v>10372</v>
          </cell>
          <cell r="F25">
            <v>9112</v>
          </cell>
          <cell r="I25">
            <v>29675</v>
          </cell>
          <cell r="J25">
            <v>24561</v>
          </cell>
        </row>
        <row r="26">
          <cell r="B26">
            <v>32477</v>
          </cell>
          <cell r="C26">
            <v>28915</v>
          </cell>
          <cell r="E26">
            <v>60980</v>
          </cell>
          <cell r="F26">
            <v>54328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AK50"/>
  <sheetViews>
    <sheetView showGridLines="0" tabSelected="1" zoomScale="115" zoomScaleNormal="115" zoomScaleSheetLayoutView="130" zoomScalePageLayoutView="0" workbookViewId="0" topLeftCell="A1">
      <selection activeCell="B13" sqref="B13"/>
    </sheetView>
  </sheetViews>
  <sheetFormatPr defaultColWidth="8.8515625" defaultRowHeight="12.75"/>
  <cols>
    <col min="1" max="1" width="0.85546875" style="2" customWidth="1"/>
    <col min="2" max="2" width="17.28125" style="2" customWidth="1"/>
    <col min="3" max="4" width="0.42578125" style="2" customWidth="1"/>
    <col min="5" max="5" width="7.421875" style="2" customWidth="1"/>
    <col min="6" max="7" width="1.8515625" style="3" hidden="1" customWidth="1"/>
    <col min="8" max="9" width="0.42578125" style="2" customWidth="1"/>
    <col min="10" max="10" width="7.421875" style="2" customWidth="1"/>
    <col min="11" max="11" width="1.8515625" style="3" hidden="1" customWidth="1"/>
    <col min="12" max="12" width="8.421875" style="3" hidden="1" customWidth="1"/>
    <col min="13" max="13" width="7.421875" style="4" customWidth="1"/>
    <col min="14" max="15" width="0.42578125" style="5" customWidth="1"/>
    <col min="16" max="16" width="7.421875" style="2" customWidth="1"/>
    <col min="17" max="18" width="1.8515625" style="3" hidden="1" customWidth="1"/>
    <col min="19" max="20" width="0.42578125" style="2" customWidth="1"/>
    <col min="21" max="21" width="7.421875" style="2" customWidth="1"/>
    <col min="22" max="22" width="1.8515625" style="3" hidden="1" customWidth="1"/>
    <col min="23" max="23" width="8.421875" style="3" hidden="1" customWidth="1"/>
    <col min="24" max="24" width="7.421875" style="4" customWidth="1"/>
    <col min="25" max="25" width="0.85546875" style="2" customWidth="1"/>
    <col min="26" max="27" width="0.42578125" style="5" customWidth="1"/>
    <col min="28" max="28" width="7.421875" style="2" customWidth="1"/>
    <col min="29" max="30" width="1.8515625" style="3" hidden="1" customWidth="1"/>
    <col min="31" max="32" width="0.42578125" style="2" customWidth="1"/>
    <col min="33" max="33" width="7.421875" style="2" customWidth="1"/>
    <col min="34" max="34" width="1.8515625" style="3" hidden="1" customWidth="1"/>
    <col min="35" max="35" width="8.421875" style="3" hidden="1" customWidth="1"/>
    <col min="36" max="36" width="7.421875" style="4" customWidth="1"/>
    <col min="37" max="37" width="0.85546875" style="2" customWidth="1"/>
    <col min="38" max="16384" width="8.8515625" style="2" customWidth="1"/>
  </cols>
  <sheetData>
    <row r="2" spans="2:4" ht="16.5">
      <c r="B2" s="1" t="s">
        <v>0</v>
      </c>
      <c r="C2" s="1"/>
      <c r="D2" s="1"/>
    </row>
    <row r="4" spans="2:36" ht="3" customHeight="1">
      <c r="B4" s="6"/>
      <c r="E4" s="6"/>
      <c r="F4" s="7"/>
      <c r="G4" s="7"/>
      <c r="H4" s="6"/>
      <c r="I4" s="6"/>
      <c r="J4" s="6"/>
      <c r="K4" s="7"/>
      <c r="L4" s="7"/>
      <c r="M4" s="6"/>
      <c r="P4" s="6"/>
      <c r="Q4" s="7"/>
      <c r="R4" s="7"/>
      <c r="S4" s="6"/>
      <c r="T4" s="6"/>
      <c r="U4" s="6"/>
      <c r="V4" s="7"/>
      <c r="W4" s="7"/>
      <c r="X4" s="8"/>
      <c r="AB4" s="6"/>
      <c r="AC4" s="7"/>
      <c r="AD4" s="7"/>
      <c r="AE4" s="6"/>
      <c r="AF4" s="6"/>
      <c r="AG4" s="6"/>
      <c r="AH4" s="7"/>
      <c r="AI4" s="7"/>
      <c r="AJ4" s="8"/>
    </row>
    <row r="5" ht="3" customHeight="1">
      <c r="M5" s="2"/>
    </row>
    <row r="6" spans="5:36" s="9" customFormat="1" ht="9.75">
      <c r="E6" s="59" t="s">
        <v>1</v>
      </c>
      <c r="F6" s="59"/>
      <c r="G6" s="59"/>
      <c r="H6" s="59"/>
      <c r="I6" s="59"/>
      <c r="J6" s="59"/>
      <c r="K6" s="59"/>
      <c r="L6" s="59"/>
      <c r="M6" s="59"/>
      <c r="N6" s="10"/>
      <c r="O6" s="10"/>
      <c r="P6" s="59" t="s">
        <v>2</v>
      </c>
      <c r="Q6" s="59"/>
      <c r="R6" s="59"/>
      <c r="S6" s="59"/>
      <c r="T6" s="59"/>
      <c r="U6" s="59"/>
      <c r="V6" s="59"/>
      <c r="W6" s="59"/>
      <c r="X6" s="59"/>
      <c r="Z6" s="10"/>
      <c r="AA6" s="10"/>
      <c r="AB6" s="59" t="s">
        <v>27</v>
      </c>
      <c r="AC6" s="59"/>
      <c r="AD6" s="59"/>
      <c r="AE6" s="59"/>
      <c r="AF6" s="59"/>
      <c r="AG6" s="59"/>
      <c r="AH6" s="59"/>
      <c r="AI6" s="59"/>
      <c r="AJ6" s="59"/>
    </row>
    <row r="7" spans="2:36" s="9" customFormat="1" ht="22.5" customHeight="1">
      <c r="B7" s="11"/>
      <c r="C7" s="11"/>
      <c r="D7" s="12"/>
      <c r="E7" s="13" t="s">
        <v>3</v>
      </c>
      <c r="F7" s="14"/>
      <c r="G7" s="14"/>
      <c r="H7" s="15"/>
      <c r="I7" s="16"/>
      <c r="J7" s="17" t="s">
        <v>4</v>
      </c>
      <c r="K7" s="18"/>
      <c r="L7" s="18"/>
      <c r="M7" s="17" t="s">
        <v>5</v>
      </c>
      <c r="N7" s="19"/>
      <c r="O7" s="20"/>
      <c r="P7" s="13" t="str">
        <f>E7</f>
        <v>May
2013</v>
      </c>
      <c r="Q7" s="14"/>
      <c r="R7" s="14"/>
      <c r="S7" s="15"/>
      <c r="T7" s="16"/>
      <c r="U7" s="17" t="str">
        <f>J7</f>
        <v>May
2012</v>
      </c>
      <c r="V7" s="18"/>
      <c r="W7" s="18"/>
      <c r="X7" s="17" t="s">
        <v>5</v>
      </c>
      <c r="Z7" s="19"/>
      <c r="AA7" s="20"/>
      <c r="AB7" s="13" t="str">
        <f>P7</f>
        <v>May
2013</v>
      </c>
      <c r="AC7" s="14"/>
      <c r="AD7" s="14"/>
      <c r="AE7" s="15"/>
      <c r="AF7" s="16"/>
      <c r="AG7" s="17" t="str">
        <f>U7</f>
        <v>May
2012</v>
      </c>
      <c r="AH7" s="18"/>
      <c r="AI7" s="18"/>
      <c r="AJ7" s="17" t="s">
        <v>5</v>
      </c>
    </row>
    <row r="8" spans="2:36" ht="3" customHeight="1">
      <c r="B8" s="6"/>
      <c r="D8" s="21"/>
      <c r="E8" s="6"/>
      <c r="H8" s="22"/>
      <c r="J8" s="6"/>
      <c r="K8" s="7"/>
      <c r="L8" s="7"/>
      <c r="M8" s="6"/>
      <c r="O8" s="23"/>
      <c r="P8" s="6"/>
      <c r="S8" s="22"/>
      <c r="U8" s="6"/>
      <c r="V8" s="7"/>
      <c r="W8" s="7"/>
      <c r="X8" s="8"/>
      <c r="AA8" s="23"/>
      <c r="AB8" s="6"/>
      <c r="AE8" s="22"/>
      <c r="AG8" s="6"/>
      <c r="AH8" s="7"/>
      <c r="AI8" s="7"/>
      <c r="AJ8" s="8"/>
    </row>
    <row r="9" spans="4:31" ht="3" customHeight="1">
      <c r="D9" s="21"/>
      <c r="H9" s="22"/>
      <c r="M9" s="2"/>
      <c r="O9" s="23"/>
      <c r="S9" s="22"/>
      <c r="AA9" s="23"/>
      <c r="AE9" s="22"/>
    </row>
    <row r="10" spans="2:37" ht="10.5">
      <c r="B10" s="24" t="s">
        <v>6</v>
      </c>
      <c r="C10" s="24"/>
      <c r="D10" s="25"/>
      <c r="E10" s="26">
        <f>'[1]Input'!B3</f>
        <v>3574</v>
      </c>
      <c r="F10" s="27"/>
      <c r="G10" s="27"/>
      <c r="H10" s="28"/>
      <c r="I10" s="29"/>
      <c r="J10" s="26">
        <f>'[1]Input'!C3</f>
        <v>2701</v>
      </c>
      <c r="K10" s="27"/>
      <c r="L10" s="27">
        <f>E10-J10</f>
        <v>873</v>
      </c>
      <c r="M10" s="30">
        <f>IF(J10=0,"n/a",IF(E10=0,"n/a",IF(L10/J10&gt;1,IF(J10&lt;0,"&lt;(99%)","&gt;99%"),IF(L10/J10&lt;-1,IF(J10&lt;0,"&gt;99%","&lt;(99%)"),IF(J10&lt;0,-L10/J10,L10/J10)))))</f>
        <v>0.3232136245834876</v>
      </c>
      <c r="N10" s="31"/>
      <c r="O10" s="32"/>
      <c r="P10" s="26">
        <f>'[1]Input'!E3</f>
        <v>6611</v>
      </c>
      <c r="Q10" s="27"/>
      <c r="R10" s="27"/>
      <c r="S10" s="28"/>
      <c r="T10" s="29"/>
      <c r="U10" s="26">
        <f>'[1]Input'!F3</f>
        <v>5118</v>
      </c>
      <c r="V10" s="27"/>
      <c r="W10" s="27">
        <f>P10-U10</f>
        <v>1493</v>
      </c>
      <c r="X10" s="30">
        <f>IF(U10=0,"n/a",IF(P10=0,"n/a",IF(W10/U10&gt;1,IF(U10&lt;0,"&lt;(99%)","&gt;99%"),IF(W10/U10&lt;-1,IF(U10&lt;0,"&gt;99%","&lt;(99%)"),IF(U10&lt;0,-W10/U10,W10/U10)))))</f>
        <v>0.29171551387260647</v>
      </c>
      <c r="Y10" s="33"/>
      <c r="Z10" s="31"/>
      <c r="AA10" s="32"/>
      <c r="AB10" s="26">
        <f>'[1]Input'!I3</f>
        <v>20508</v>
      </c>
      <c r="AC10" s="27"/>
      <c r="AD10" s="27"/>
      <c r="AE10" s="28"/>
      <c r="AF10" s="29"/>
      <c r="AG10" s="26">
        <f>'[1]Input'!J3</f>
        <v>15105</v>
      </c>
      <c r="AH10" s="27"/>
      <c r="AI10" s="27">
        <f>AB10-AG10</f>
        <v>5403</v>
      </c>
      <c r="AJ10" s="30">
        <f>IF(AG10=0,"n/a",IF(AB10=0,"n/a",IF(AI10/AG10&gt;1,IF(AG10&lt;0,"&lt;(99%)","&gt;99%"),IF(AI10/AG10&lt;-1,IF(AG10&lt;0,"&gt;99%","&lt;(99%)"),IF(AG10&lt;0,-AI10/AG10,AI10/AG10)))))</f>
        <v>0.3576961271102284</v>
      </c>
      <c r="AK10" s="33"/>
    </row>
    <row r="11" spans="2:37" ht="10.5">
      <c r="B11" s="24" t="s">
        <v>7</v>
      </c>
      <c r="C11" s="24"/>
      <c r="D11" s="25"/>
      <c r="E11" s="26">
        <f>'[1]Input'!B4</f>
        <v>1650</v>
      </c>
      <c r="F11" s="27"/>
      <c r="G11" s="27"/>
      <c r="H11" s="28"/>
      <c r="I11" s="29"/>
      <c r="J11" s="26">
        <f>'[1]Input'!C4</f>
        <v>1496</v>
      </c>
      <c r="K11" s="27"/>
      <c r="L11" s="27">
        <f>E11-J11</f>
        <v>154</v>
      </c>
      <c r="M11" s="34">
        <f>IF(J11=0,"n/a",IF(E11=0,"n/a",IF(L11/J11&gt;1,IF(J11&lt;0,"&lt;(99%)","&gt;99%"),IF(L11/J11&lt;-1,IF(J11&lt;0,"&gt;99%","&lt;(99%)"),IF(J11&lt;0,-L11/J11,L11/J11)))))</f>
        <v>0.10294117647058823</v>
      </c>
      <c r="N11" s="31"/>
      <c r="O11" s="32"/>
      <c r="P11" s="26">
        <f>'[1]Input'!E4</f>
        <v>2795</v>
      </c>
      <c r="Q11" s="27"/>
      <c r="R11" s="27"/>
      <c r="S11" s="28"/>
      <c r="T11" s="29"/>
      <c r="U11" s="26">
        <f>'[1]Input'!F4</f>
        <v>2990</v>
      </c>
      <c r="V11" s="27"/>
      <c r="W11" s="27">
        <f>P11-U11</f>
        <v>-195</v>
      </c>
      <c r="X11" s="34">
        <f>IF(U11=0,"n/a",IF(P11=0,"n/a",IF(W11/U11&gt;1,IF(U11&lt;0,"&lt;(99%)","&gt;99%"),IF(W11/U11&lt;-1,IF(U11&lt;0,"&gt;99%","&lt;(99%)"),IF(U11&lt;0,-W11/U11,W11/U11)))))</f>
        <v>-0.06521739130434782</v>
      </c>
      <c r="Y11" s="33"/>
      <c r="Z11" s="31"/>
      <c r="AA11" s="32"/>
      <c r="AB11" s="26">
        <f>'[1]Input'!I4</f>
        <v>7986</v>
      </c>
      <c r="AC11" s="27"/>
      <c r="AD11" s="27"/>
      <c r="AE11" s="28"/>
      <c r="AF11" s="29"/>
      <c r="AG11" s="26">
        <f>'[1]Input'!J4</f>
        <v>7169</v>
      </c>
      <c r="AH11" s="27"/>
      <c r="AI11" s="27">
        <f>AB11-AG11</f>
        <v>817</v>
      </c>
      <c r="AJ11" s="34">
        <f>IF(AG11=0,"n/a",IF(AB11=0,"n/a",IF(AI11/AG11&gt;1,IF(AG11&lt;0,"&lt;(99%)","&gt;99%"),IF(AI11/AG11&lt;-1,IF(AG11&lt;0,"&gt;99%","&lt;(99%)"),IF(AG11&lt;0,-AI11/AG11,AI11/AG11)))))</f>
        <v>0.113962895801367</v>
      </c>
      <c r="AK11" s="33"/>
    </row>
    <row r="12" spans="2:37" ht="10.5">
      <c r="B12" s="24" t="s">
        <v>8</v>
      </c>
      <c r="C12" s="24"/>
      <c r="D12" s="25"/>
      <c r="E12" s="26">
        <f>'[1]Input'!B5</f>
        <v>262</v>
      </c>
      <c r="F12" s="27"/>
      <c r="G12" s="27"/>
      <c r="H12" s="28"/>
      <c r="I12" s="29"/>
      <c r="J12" s="26">
        <f>'[1]Input'!C5</f>
        <v>357</v>
      </c>
      <c r="K12" s="27"/>
      <c r="L12" s="27">
        <f>E12-J12</f>
        <v>-95</v>
      </c>
      <c r="M12" s="34">
        <f>IF(J12=0,"n/a",IF(E12=0,"n/a",IF(L12/J12&gt;1,IF(J12&lt;0,"&lt;(99%)","&gt;99%"),IF(L12/J12&lt;-1,IF(J12&lt;0,"&gt;99%","&lt;(99%)"),IF(J12&lt;0,-L12/J12,L12/J12)))))</f>
        <v>-0.2661064425770308</v>
      </c>
      <c r="N12" s="31"/>
      <c r="O12" s="32"/>
      <c r="P12" s="26">
        <f>'[1]Input'!E5</f>
        <v>518</v>
      </c>
      <c r="Q12" s="27"/>
      <c r="R12" s="27"/>
      <c r="S12" s="28"/>
      <c r="T12" s="29"/>
      <c r="U12" s="26">
        <f>'[1]Input'!F5</f>
        <v>641</v>
      </c>
      <c r="V12" s="27"/>
      <c r="W12" s="27">
        <f>P12-U12</f>
        <v>-123</v>
      </c>
      <c r="X12" s="34">
        <f>IF(U12=0,"n/a",IF(P12=0,"n/a",IF(W12/U12&gt;1,IF(U12&lt;0,"&lt;(99%)","&gt;99%"),IF(W12/U12&lt;-1,IF(U12&lt;0,"&gt;99%","&lt;(99%)"),IF(U12&lt;0,-W12/U12,W12/U12)))))</f>
        <v>-0.1918876755070203</v>
      </c>
      <c r="Y12" s="33"/>
      <c r="Z12" s="31"/>
      <c r="AA12" s="32"/>
      <c r="AB12" s="26">
        <f>'[1]Input'!I5</f>
        <v>1495</v>
      </c>
      <c r="AC12" s="27"/>
      <c r="AD12" s="27"/>
      <c r="AE12" s="28"/>
      <c r="AF12" s="29"/>
      <c r="AG12" s="26">
        <f>'[1]Input'!J5</f>
        <v>1906</v>
      </c>
      <c r="AH12" s="27"/>
      <c r="AI12" s="27">
        <f>AB12-AG12</f>
        <v>-411</v>
      </c>
      <c r="AJ12" s="34">
        <f>IF(AG12=0,"n/a",IF(AB12=0,"n/a",IF(AI12/AG12&gt;1,IF(AG12&lt;0,"&lt;(99%)","&gt;99%"),IF(AI12/AG12&lt;-1,IF(AG12&lt;0,"&gt;99%","&lt;(99%)"),IF(AG12&lt;0,-AI12/AG12,AI12/AG12)))))</f>
        <v>-0.21563483735571878</v>
      </c>
      <c r="AK12" s="33"/>
    </row>
    <row r="13" spans="2:37" ht="10.5">
      <c r="B13" s="24" t="s">
        <v>9</v>
      </c>
      <c r="C13" s="24"/>
      <c r="D13" s="25"/>
      <c r="E13" s="26">
        <f>'[1]Input'!B6</f>
        <v>688</v>
      </c>
      <c r="F13" s="27"/>
      <c r="G13" s="27"/>
      <c r="H13" s="28"/>
      <c r="I13" s="29"/>
      <c r="J13" s="26">
        <f>'[1]Input'!C6</f>
        <v>0</v>
      </c>
      <c r="K13" s="27"/>
      <c r="L13" s="27">
        <f>E13-J13</f>
        <v>688</v>
      </c>
      <c r="M13" s="35" t="str">
        <f>IF(J13=0,"n/a",IF(E13=0,"n/a",IF(L13/J13&gt;1,IF(J13&lt;0,"&lt;(99%)","&gt;99%"),IF(L13/J13&lt;-1,IF(J13&lt;0,"&gt;99%","&lt;(99%)"),IF(J13&lt;0,-L13/J13,L13/J13)))))</f>
        <v>n/a</v>
      </c>
      <c r="N13" s="31"/>
      <c r="O13" s="32"/>
      <c r="P13" s="26">
        <f>'[1]Input'!E6</f>
        <v>961</v>
      </c>
      <c r="Q13" s="27"/>
      <c r="R13" s="27"/>
      <c r="S13" s="28"/>
      <c r="T13" s="29"/>
      <c r="U13" s="26">
        <f>'[1]Input'!F6</f>
        <v>0</v>
      </c>
      <c r="V13" s="27"/>
      <c r="W13" s="27">
        <f>P13-U13</f>
        <v>961</v>
      </c>
      <c r="X13" s="35" t="str">
        <f>IF(U13=0,"n/a",IF(P13=0,"n/a",IF(W13/U13&gt;1,IF(U13&lt;0,"&lt;(99%)","&gt;99%"),IF(W13/U13&lt;-1,IF(U13&lt;0,"&gt;99%","&lt;(99%)"),IF(U13&lt;0,-W13/U13,W13/U13)))))</f>
        <v>n/a</v>
      </c>
      <c r="Y13" s="33"/>
      <c r="Z13" s="31"/>
      <c r="AA13" s="32"/>
      <c r="AB13" s="26">
        <f>'[1]Input'!I6</f>
        <v>1073</v>
      </c>
      <c r="AC13" s="27"/>
      <c r="AD13" s="27"/>
      <c r="AE13" s="28"/>
      <c r="AF13" s="29"/>
      <c r="AG13" s="26">
        <f>'[1]Input'!J6</f>
        <v>0</v>
      </c>
      <c r="AH13" s="27"/>
      <c r="AI13" s="27">
        <f>AB13-AG13</f>
        <v>1073</v>
      </c>
      <c r="AJ13" s="35" t="str">
        <f>IF(AG13=0,"n/a",IF(AB13=0,"n/a",IF(AI13/AG13&gt;1,IF(AG13&lt;0,"&lt;(99%)","&gt;99%"),IF(AI13/AG13&lt;-1,IF(AG13&lt;0,"&gt;99%","&lt;(99%)"),IF(AG13&lt;0,-AI13/AG13,AI13/AG13)))))</f>
        <v>n/a</v>
      </c>
      <c r="AK13" s="33"/>
    </row>
    <row r="14" spans="2:36" ht="3" customHeight="1">
      <c r="B14" s="6"/>
      <c r="D14" s="21"/>
      <c r="E14" s="6"/>
      <c r="H14" s="22"/>
      <c r="J14" s="6"/>
      <c r="K14" s="7"/>
      <c r="L14" s="7"/>
      <c r="M14" s="36"/>
      <c r="O14" s="23"/>
      <c r="P14" s="6"/>
      <c r="S14" s="22"/>
      <c r="U14" s="6"/>
      <c r="V14" s="7"/>
      <c r="W14" s="7"/>
      <c r="X14" s="37"/>
      <c r="AA14" s="23"/>
      <c r="AB14" s="6"/>
      <c r="AE14" s="22"/>
      <c r="AG14" s="6"/>
      <c r="AH14" s="7"/>
      <c r="AI14" s="7"/>
      <c r="AJ14" s="37"/>
    </row>
    <row r="15" spans="4:36" ht="3" customHeight="1">
      <c r="D15" s="21"/>
      <c r="H15" s="22"/>
      <c r="M15" s="38"/>
      <c r="O15" s="23"/>
      <c r="S15" s="22"/>
      <c r="X15" s="39"/>
      <c r="AA15" s="23"/>
      <c r="AE15" s="22"/>
      <c r="AJ15" s="39"/>
    </row>
    <row r="16" spans="2:37" s="50" customFormat="1" ht="10.5">
      <c r="B16" s="40" t="s">
        <v>10</v>
      </c>
      <c r="C16" s="40"/>
      <c r="D16" s="41"/>
      <c r="E16" s="42">
        <f>'[1]Input'!B7</f>
        <v>6174</v>
      </c>
      <c r="F16" s="43"/>
      <c r="G16" s="43"/>
      <c r="H16" s="44"/>
      <c r="I16" s="45"/>
      <c r="J16" s="42">
        <f>'[1]Input'!C7</f>
        <v>4554</v>
      </c>
      <c r="K16" s="43"/>
      <c r="L16" s="43">
        <f>E16-J16</f>
        <v>1620</v>
      </c>
      <c r="M16" s="46">
        <f>IF(J16=0,"n/a",IF(E16=0,"n/a",IF(L16/J16&gt;1,IF(J16&lt;0,"&lt;(99%)","&gt;99%"),IF(L16/J16&lt;-1,IF(J16&lt;0,"&gt;99%","&lt;(99%)"),IF(J16&lt;0,-L16/J16,L16/J16)))))</f>
        <v>0.3557312252964427</v>
      </c>
      <c r="N16" s="47"/>
      <c r="O16" s="48"/>
      <c r="P16" s="42">
        <f>'[1]Input'!E7</f>
        <v>10885</v>
      </c>
      <c r="Q16" s="43"/>
      <c r="R16" s="43"/>
      <c r="S16" s="44"/>
      <c r="T16" s="45"/>
      <c r="U16" s="42">
        <f>'[1]Input'!F7</f>
        <v>8749</v>
      </c>
      <c r="V16" s="43"/>
      <c r="W16" s="43">
        <f>P16-U16</f>
        <v>2136</v>
      </c>
      <c r="X16" s="46">
        <f>IF(U16=0,"n/a",IF(P16=0,"n/a",IF(W16/U16&gt;1,IF(U16&lt;0,"&lt;(99%)","&gt;99%"),IF(W16/U16&lt;-1,IF(U16&lt;0,"&gt;99%","&lt;(99%)"),IF(U16&lt;0,-W16/U16,W16/U16)))))</f>
        <v>0.24414218767859183</v>
      </c>
      <c r="Y16" s="49"/>
      <c r="Z16" s="47"/>
      <c r="AA16" s="48"/>
      <c r="AB16" s="42">
        <f>SUM(AB10:AB15)</f>
        <v>31062</v>
      </c>
      <c r="AC16" s="43"/>
      <c r="AD16" s="43"/>
      <c r="AE16" s="44"/>
      <c r="AF16" s="45"/>
      <c r="AG16" s="42">
        <f>SUM(AG10:AG15)</f>
        <v>24180</v>
      </c>
      <c r="AH16" s="43"/>
      <c r="AI16" s="43">
        <f>AB16-AG16</f>
        <v>6882</v>
      </c>
      <c r="AJ16" s="46">
        <f>IF(AG16=0,"n/a",IF(AB16=0,"n/a",IF(AI16/AG16&gt;1,IF(AG16&lt;0,"&lt;(99%)","&gt;99%"),IF(AI16/AG16&lt;-1,IF(AG16&lt;0,"&gt;99%","&lt;(99%)"),IF(AG16&lt;0,-AI16/AG16,AI16/AG16)))))</f>
        <v>0.2846153846153846</v>
      </c>
      <c r="AK16" s="49"/>
    </row>
    <row r="17" spans="2:36" ht="3" customHeight="1">
      <c r="B17" s="6"/>
      <c r="D17" s="21"/>
      <c r="E17" s="6"/>
      <c r="H17" s="22"/>
      <c r="J17" s="6"/>
      <c r="K17" s="7"/>
      <c r="L17" s="7"/>
      <c r="M17" s="36"/>
      <c r="O17" s="23"/>
      <c r="P17" s="6"/>
      <c r="S17" s="22"/>
      <c r="U17" s="6"/>
      <c r="V17" s="7"/>
      <c r="W17" s="7"/>
      <c r="X17" s="37"/>
      <c r="AA17" s="23"/>
      <c r="AB17" s="6"/>
      <c r="AE17" s="22"/>
      <c r="AG17" s="6"/>
      <c r="AH17" s="7"/>
      <c r="AI17" s="7"/>
      <c r="AJ17" s="37"/>
    </row>
    <row r="18" spans="4:36" ht="3" customHeight="1">
      <c r="D18" s="21"/>
      <c r="H18" s="22"/>
      <c r="M18" s="38"/>
      <c r="O18" s="23"/>
      <c r="S18" s="22"/>
      <c r="X18" s="39"/>
      <c r="AA18" s="23"/>
      <c r="AE18" s="22"/>
      <c r="AJ18" s="39"/>
    </row>
    <row r="19" spans="2:37" ht="10.5">
      <c r="B19" s="24" t="s">
        <v>11</v>
      </c>
      <c r="C19" s="24"/>
      <c r="D19" s="25"/>
      <c r="E19" s="26">
        <f>'[1]Input'!B9</f>
        <v>1195</v>
      </c>
      <c r="F19" s="27"/>
      <c r="G19" s="27"/>
      <c r="H19" s="28"/>
      <c r="I19" s="29"/>
      <c r="J19" s="26">
        <f>'[1]Input'!C9</f>
        <v>1090</v>
      </c>
      <c r="K19" s="27"/>
      <c r="L19" s="27">
        <f aca="true" t="shared" si="0" ref="L19:L26">E19-J19</f>
        <v>105</v>
      </c>
      <c r="M19" s="34">
        <f aca="true" t="shared" si="1" ref="M19:M26">IF(J19=0,"n/a",IF(E19=0,"n/a",IF(L19/J19&gt;1,IF(J19&lt;0,"&lt;(99%)","&gt;99%"),IF(L19/J19&lt;-1,IF(J19&lt;0,"&gt;99%","&lt;(99%)"),IF(J19&lt;0,-L19/J19,L19/J19)))))</f>
        <v>0.0963302752293578</v>
      </c>
      <c r="N19" s="31"/>
      <c r="O19" s="32"/>
      <c r="P19" s="26">
        <f>'[1]Input'!E9</f>
        <v>2282</v>
      </c>
      <c r="Q19" s="27"/>
      <c r="R19" s="27"/>
      <c r="S19" s="28"/>
      <c r="T19" s="29"/>
      <c r="U19" s="26">
        <f>'[1]Input'!F9</f>
        <v>2095</v>
      </c>
      <c r="V19" s="27"/>
      <c r="W19" s="27">
        <f aca="true" t="shared" si="2" ref="W19:W24">P19-U19</f>
        <v>187</v>
      </c>
      <c r="X19" s="34">
        <f aca="true" t="shared" si="3" ref="X19:X26">IF(U19=0,"n/a",IF(P19=0,"n/a",IF(W19/U19&gt;1,IF(U19&lt;0,"&lt;(99%)","&gt;99%"),IF(W19/U19&lt;-1,IF(U19&lt;0,"&gt;99%","&lt;(99%)"),IF(U19&lt;0,-W19/U19,W19/U19)))))</f>
        <v>0.0892601431980907</v>
      </c>
      <c r="Y19" s="33"/>
      <c r="Z19" s="31"/>
      <c r="AA19" s="32"/>
      <c r="AB19" s="26">
        <f>'[1]Input'!I9</f>
        <v>7192</v>
      </c>
      <c r="AC19" s="27"/>
      <c r="AD19" s="27"/>
      <c r="AE19" s="28"/>
      <c r="AF19" s="29"/>
      <c r="AG19" s="26">
        <f>'[1]Input'!J9</f>
        <v>7222</v>
      </c>
      <c r="AH19" s="27"/>
      <c r="AI19" s="27">
        <f aca="true" t="shared" si="4" ref="AI19:AI24">AB19-AG19</f>
        <v>-30</v>
      </c>
      <c r="AJ19" s="34">
        <f aca="true" t="shared" si="5" ref="AJ19:AJ26">IF(AG19=0,"n/a",IF(AB19=0,"n/a",IF(AI19/AG19&gt;1,IF(AG19&lt;0,"&lt;(99%)","&gt;99%"),IF(AI19/AG19&lt;-1,IF(AG19&lt;0,"&gt;99%","&lt;(99%)"),IF(AG19&lt;0,-AI19/AG19,AI19/AG19)))))</f>
        <v>-0.004153973968429798</v>
      </c>
      <c r="AK19" s="33"/>
    </row>
    <row r="20" spans="2:37" ht="10.5">
      <c r="B20" s="24" t="s">
        <v>12</v>
      </c>
      <c r="C20" s="24"/>
      <c r="D20" s="25"/>
      <c r="E20" s="26">
        <f>'[1]Input'!B10</f>
        <v>4356</v>
      </c>
      <c r="F20" s="27"/>
      <c r="G20" s="27"/>
      <c r="H20" s="28"/>
      <c r="I20" s="29"/>
      <c r="J20" s="26">
        <f>'[1]Input'!C10</f>
        <v>3811</v>
      </c>
      <c r="K20" s="27"/>
      <c r="L20" s="27">
        <f t="shared" si="0"/>
        <v>545</v>
      </c>
      <c r="M20" s="34">
        <f t="shared" si="1"/>
        <v>0.14300708475465757</v>
      </c>
      <c r="N20" s="31"/>
      <c r="O20" s="32"/>
      <c r="P20" s="26">
        <f>'[1]Input'!E10</f>
        <v>7974</v>
      </c>
      <c r="Q20" s="27"/>
      <c r="R20" s="27"/>
      <c r="S20" s="28"/>
      <c r="T20" s="29"/>
      <c r="U20" s="26">
        <f>'[1]Input'!F10</f>
        <v>7239</v>
      </c>
      <c r="V20" s="27"/>
      <c r="W20" s="27">
        <f t="shared" si="2"/>
        <v>735</v>
      </c>
      <c r="X20" s="34">
        <f t="shared" si="3"/>
        <v>0.10153336096145876</v>
      </c>
      <c r="Y20" s="33"/>
      <c r="Z20" s="31"/>
      <c r="AA20" s="32"/>
      <c r="AB20" s="26">
        <f>'[1]Input'!I10</f>
        <v>25280</v>
      </c>
      <c r="AC20" s="27"/>
      <c r="AD20" s="27"/>
      <c r="AE20" s="28"/>
      <c r="AF20" s="29"/>
      <c r="AG20" s="26">
        <f>'[1]Input'!J10</f>
        <v>19217</v>
      </c>
      <c r="AH20" s="27"/>
      <c r="AI20" s="27">
        <f t="shared" si="4"/>
        <v>6063</v>
      </c>
      <c r="AJ20" s="34">
        <f t="shared" si="5"/>
        <v>0.3155018993599417</v>
      </c>
      <c r="AK20" s="33"/>
    </row>
    <row r="21" spans="2:37" ht="10.5">
      <c r="B21" s="24" t="s">
        <v>13</v>
      </c>
      <c r="C21" s="24"/>
      <c r="D21" s="25"/>
      <c r="E21" s="26">
        <f>'[1]Input'!B11</f>
        <v>3550</v>
      </c>
      <c r="F21" s="27"/>
      <c r="G21" s="27"/>
      <c r="H21" s="28"/>
      <c r="I21" s="29"/>
      <c r="J21" s="26">
        <f>'[1]Input'!C11</f>
        <v>3638</v>
      </c>
      <c r="K21" s="27"/>
      <c r="L21" s="27">
        <f t="shared" si="0"/>
        <v>-88</v>
      </c>
      <c r="M21" s="34">
        <f t="shared" si="1"/>
        <v>-0.024189114898295765</v>
      </c>
      <c r="N21" s="31"/>
      <c r="O21" s="32"/>
      <c r="P21" s="26">
        <f>'[1]Input'!E11</f>
        <v>6664</v>
      </c>
      <c r="Q21" s="27"/>
      <c r="R21" s="27"/>
      <c r="S21" s="28"/>
      <c r="T21" s="29"/>
      <c r="U21" s="26">
        <f>'[1]Input'!F11</f>
        <v>6555</v>
      </c>
      <c r="V21" s="27"/>
      <c r="W21" s="27">
        <f t="shared" si="2"/>
        <v>109</v>
      </c>
      <c r="X21" s="34">
        <f t="shared" si="3"/>
        <v>0.016628527841342486</v>
      </c>
      <c r="Y21" s="33"/>
      <c r="Z21" s="31"/>
      <c r="AA21" s="32"/>
      <c r="AB21" s="26">
        <f>'[1]Input'!I11</f>
        <v>18804</v>
      </c>
      <c r="AC21" s="27"/>
      <c r="AD21" s="27"/>
      <c r="AE21" s="28"/>
      <c r="AF21" s="29"/>
      <c r="AG21" s="26">
        <f>'[1]Input'!J11</f>
        <v>19821</v>
      </c>
      <c r="AH21" s="27"/>
      <c r="AI21" s="27">
        <f t="shared" si="4"/>
        <v>-1017</v>
      </c>
      <c r="AJ21" s="34">
        <f t="shared" si="5"/>
        <v>-0.05130921749659452</v>
      </c>
      <c r="AK21" s="33"/>
    </row>
    <row r="22" spans="2:37" ht="10.5">
      <c r="B22" s="24" t="s">
        <v>14</v>
      </c>
      <c r="C22" s="24"/>
      <c r="D22" s="25"/>
      <c r="E22" s="26">
        <f>'[1]Input'!B12</f>
        <v>53</v>
      </c>
      <c r="F22" s="27"/>
      <c r="G22" s="27"/>
      <c r="H22" s="28"/>
      <c r="I22" s="29"/>
      <c r="J22" s="26">
        <f>'[1]Input'!C12</f>
        <v>0</v>
      </c>
      <c r="K22" s="27"/>
      <c r="L22" s="27"/>
      <c r="M22" s="35" t="str">
        <f t="shared" si="1"/>
        <v>n/a</v>
      </c>
      <c r="N22" s="31"/>
      <c r="O22" s="32"/>
      <c r="P22" s="26">
        <f>'[1]Input'!E12</f>
        <v>55</v>
      </c>
      <c r="Q22" s="27"/>
      <c r="R22" s="27"/>
      <c r="S22" s="28"/>
      <c r="T22" s="29"/>
      <c r="U22" s="26">
        <f>'[1]Input'!F12</f>
        <v>0</v>
      </c>
      <c r="V22" s="27"/>
      <c r="W22" s="27"/>
      <c r="X22" s="35" t="str">
        <f t="shared" si="3"/>
        <v>n/a</v>
      </c>
      <c r="Y22" s="33"/>
      <c r="Z22" s="31"/>
      <c r="AA22" s="32"/>
      <c r="AB22" s="26">
        <f>'[1]Input'!I12</f>
        <v>55</v>
      </c>
      <c r="AC22" s="27"/>
      <c r="AD22" s="27"/>
      <c r="AE22" s="28"/>
      <c r="AF22" s="29"/>
      <c r="AG22" s="26">
        <f>'[1]Input'!J12</f>
        <v>0</v>
      </c>
      <c r="AH22" s="27"/>
      <c r="AI22" s="27"/>
      <c r="AJ22" s="35" t="str">
        <f t="shared" si="5"/>
        <v>n/a</v>
      </c>
      <c r="AK22" s="33"/>
    </row>
    <row r="23" spans="2:37" ht="10.5">
      <c r="B23" s="24" t="s">
        <v>15</v>
      </c>
      <c r="C23" s="24"/>
      <c r="D23" s="25"/>
      <c r="E23" s="26">
        <f>'[1]Input'!B13</f>
        <v>3555</v>
      </c>
      <c r="F23" s="27"/>
      <c r="G23" s="27"/>
      <c r="H23" s="28"/>
      <c r="I23" s="29"/>
      <c r="J23" s="26">
        <f>'[1]Input'!C13</f>
        <v>4335</v>
      </c>
      <c r="K23" s="27"/>
      <c r="L23" s="27">
        <f t="shared" si="0"/>
        <v>-780</v>
      </c>
      <c r="M23" s="34">
        <f t="shared" si="1"/>
        <v>-0.17993079584775087</v>
      </c>
      <c r="N23" s="31"/>
      <c r="O23" s="32"/>
      <c r="P23" s="26">
        <f>'[1]Input'!E13</f>
        <v>7463</v>
      </c>
      <c r="Q23" s="27"/>
      <c r="R23" s="27"/>
      <c r="S23" s="28"/>
      <c r="T23" s="29"/>
      <c r="U23" s="26">
        <f>'[1]Input'!F13</f>
        <v>8053</v>
      </c>
      <c r="V23" s="27"/>
      <c r="W23" s="27">
        <f t="shared" si="2"/>
        <v>-590</v>
      </c>
      <c r="X23" s="34">
        <f t="shared" si="3"/>
        <v>-0.0732646218800447</v>
      </c>
      <c r="Y23" s="33"/>
      <c r="Z23" s="31"/>
      <c r="AA23" s="32"/>
      <c r="AB23" s="26">
        <f>'[1]Input'!I13</f>
        <v>22383</v>
      </c>
      <c r="AC23" s="27"/>
      <c r="AD23" s="27"/>
      <c r="AE23" s="28"/>
      <c r="AF23" s="29"/>
      <c r="AG23" s="26">
        <f>'[1]Input'!J13</f>
        <v>23243</v>
      </c>
      <c r="AH23" s="27"/>
      <c r="AI23" s="27">
        <f t="shared" si="4"/>
        <v>-860</v>
      </c>
      <c r="AJ23" s="34">
        <f t="shared" si="5"/>
        <v>-0.03700038721335456</v>
      </c>
      <c r="AK23" s="33"/>
    </row>
    <row r="24" spans="2:37" ht="10.5">
      <c r="B24" s="24" t="s">
        <v>16</v>
      </c>
      <c r="C24" s="24"/>
      <c r="D24" s="25"/>
      <c r="E24" s="26">
        <f>'[1]Input'!B14</f>
        <v>29</v>
      </c>
      <c r="F24" s="27"/>
      <c r="G24" s="27"/>
      <c r="H24" s="28"/>
      <c r="I24" s="29"/>
      <c r="J24" s="26">
        <f>'[1]Input'!C14</f>
        <v>2283</v>
      </c>
      <c r="K24" s="27"/>
      <c r="L24" s="27">
        <f t="shared" si="0"/>
        <v>-2254</v>
      </c>
      <c r="M24" s="34">
        <f t="shared" si="1"/>
        <v>-0.9872974156811213</v>
      </c>
      <c r="N24" s="31"/>
      <c r="O24" s="32"/>
      <c r="P24" s="26">
        <f>'[1]Input'!E14</f>
        <v>71</v>
      </c>
      <c r="Q24" s="27"/>
      <c r="R24" s="27"/>
      <c r="S24" s="28"/>
      <c r="T24" s="29"/>
      <c r="U24" s="26">
        <f>'[1]Input'!F14</f>
        <v>4203</v>
      </c>
      <c r="V24" s="27"/>
      <c r="W24" s="27">
        <f t="shared" si="2"/>
        <v>-4132</v>
      </c>
      <c r="X24" s="34">
        <f t="shared" si="3"/>
        <v>-0.9831073043064478</v>
      </c>
      <c r="Y24" s="33"/>
      <c r="Z24" s="31"/>
      <c r="AA24" s="32"/>
      <c r="AB24" s="26">
        <f>'[1]Input'!I14</f>
        <v>739</v>
      </c>
      <c r="AC24" s="27"/>
      <c r="AD24" s="27"/>
      <c r="AE24" s="28"/>
      <c r="AF24" s="29"/>
      <c r="AG24" s="26">
        <f>'[1]Input'!J14</f>
        <v>12648</v>
      </c>
      <c r="AH24" s="27"/>
      <c r="AI24" s="27">
        <f t="shared" si="4"/>
        <v>-11909</v>
      </c>
      <c r="AJ24" s="34">
        <f t="shared" si="5"/>
        <v>-0.9415717900063251</v>
      </c>
      <c r="AK24" s="33"/>
    </row>
    <row r="25" spans="2:37" ht="10.5">
      <c r="B25" s="24" t="s">
        <v>17</v>
      </c>
      <c r="C25" s="24"/>
      <c r="D25" s="25"/>
      <c r="E25" s="26">
        <f>'[1]Input'!B15</f>
        <v>9882</v>
      </c>
      <c r="F25" s="27"/>
      <c r="G25" s="27"/>
      <c r="H25" s="28"/>
      <c r="I25" s="29"/>
      <c r="J25" s="26">
        <f>'[1]Input'!C15</f>
        <v>9204</v>
      </c>
      <c r="K25" s="27"/>
      <c r="L25" s="27">
        <f t="shared" si="0"/>
        <v>678</v>
      </c>
      <c r="M25" s="35">
        <f t="shared" si="1"/>
        <v>0.07366362451108213</v>
      </c>
      <c r="N25" s="31"/>
      <c r="O25" s="32"/>
      <c r="P25" s="26">
        <f>'[1]Input'!E15</f>
        <v>18269</v>
      </c>
      <c r="Q25" s="27"/>
      <c r="R25" s="27"/>
      <c r="S25" s="28"/>
      <c r="T25" s="29"/>
      <c r="U25" s="26">
        <f>'[1]Input'!F15</f>
        <v>17434</v>
      </c>
      <c r="V25" s="27"/>
      <c r="W25" s="27">
        <f>P25-U25</f>
        <v>835</v>
      </c>
      <c r="X25" s="35">
        <f t="shared" si="3"/>
        <v>0.047894917976368016</v>
      </c>
      <c r="Y25" s="33"/>
      <c r="Z25" s="31"/>
      <c r="AA25" s="32"/>
      <c r="AB25" s="26">
        <f>'[1]Input'!I15</f>
        <v>52258</v>
      </c>
      <c r="AC25" s="27"/>
      <c r="AD25" s="27"/>
      <c r="AE25" s="28"/>
      <c r="AF25" s="29"/>
      <c r="AG25" s="26">
        <f>'[1]Input'!J15</f>
        <v>46605</v>
      </c>
      <c r="AH25" s="27"/>
      <c r="AI25" s="27">
        <f>AB25-AG25</f>
        <v>5653</v>
      </c>
      <c r="AJ25" s="35">
        <f t="shared" si="5"/>
        <v>0.12129599828344598</v>
      </c>
      <c r="AK25" s="33"/>
    </row>
    <row r="26" spans="2:37" ht="10.5">
      <c r="B26" s="24" t="s">
        <v>18</v>
      </c>
      <c r="C26" s="24"/>
      <c r="D26" s="25"/>
      <c r="E26" s="26">
        <f>'[1]Input'!B16</f>
        <v>3683</v>
      </c>
      <c r="F26" s="27"/>
      <c r="G26" s="27"/>
      <c r="H26" s="28"/>
      <c r="I26" s="29"/>
      <c r="J26" s="26">
        <f>'[1]Input'!C16</f>
        <v>0</v>
      </c>
      <c r="K26" s="27"/>
      <c r="L26" s="27">
        <f t="shared" si="0"/>
        <v>3683</v>
      </c>
      <c r="M26" s="35" t="str">
        <f t="shared" si="1"/>
        <v>n/a</v>
      </c>
      <c r="N26" s="31"/>
      <c r="O26" s="32"/>
      <c r="P26" s="26">
        <f>'[1]Input'!E16</f>
        <v>7317</v>
      </c>
      <c r="Q26" s="27"/>
      <c r="R26" s="27"/>
      <c r="S26" s="28"/>
      <c r="T26" s="29"/>
      <c r="U26" s="26">
        <f>'[1]Input'!F16</f>
        <v>0</v>
      </c>
      <c r="V26" s="27"/>
      <c r="W26" s="27">
        <f>P26-U26</f>
        <v>7317</v>
      </c>
      <c r="X26" s="35" t="str">
        <f t="shared" si="3"/>
        <v>n/a</v>
      </c>
      <c r="Y26" s="33"/>
      <c r="Z26" s="31"/>
      <c r="AA26" s="32"/>
      <c r="AB26" s="26">
        <f>'[1]Input'!I16</f>
        <v>18678</v>
      </c>
      <c r="AC26" s="27"/>
      <c r="AD26" s="27"/>
      <c r="AE26" s="28"/>
      <c r="AF26" s="29"/>
      <c r="AG26" s="26">
        <f>'[1]Input'!J16</f>
        <v>0</v>
      </c>
      <c r="AH26" s="27"/>
      <c r="AI26" s="27">
        <f>AB26-AG26</f>
        <v>18678</v>
      </c>
      <c r="AJ26" s="35" t="str">
        <f t="shared" si="5"/>
        <v>n/a</v>
      </c>
      <c r="AK26" s="33"/>
    </row>
    <row r="27" spans="2:36" ht="3" customHeight="1">
      <c r="B27" s="6"/>
      <c r="D27" s="21"/>
      <c r="E27" s="6"/>
      <c r="H27" s="22"/>
      <c r="J27" s="6"/>
      <c r="K27" s="7"/>
      <c r="L27" s="7"/>
      <c r="M27" s="36"/>
      <c r="O27" s="23"/>
      <c r="P27" s="6"/>
      <c r="S27" s="22"/>
      <c r="U27" s="6"/>
      <c r="V27" s="7"/>
      <c r="W27" s="7"/>
      <c r="X27" s="37"/>
      <c r="AA27" s="23"/>
      <c r="AB27" s="6"/>
      <c r="AE27" s="22"/>
      <c r="AG27" s="6"/>
      <c r="AH27" s="7"/>
      <c r="AI27" s="7"/>
      <c r="AJ27" s="37"/>
    </row>
    <row r="28" spans="4:36" ht="3" customHeight="1">
      <c r="D28" s="21"/>
      <c r="H28" s="22"/>
      <c r="M28" s="38"/>
      <c r="O28" s="23"/>
      <c r="S28" s="22"/>
      <c r="X28" s="39"/>
      <c r="AA28" s="23"/>
      <c r="AE28" s="22"/>
      <c r="AJ28" s="39"/>
    </row>
    <row r="29" spans="2:37" s="50" customFormat="1" ht="10.5">
      <c r="B29" s="40" t="s">
        <v>19</v>
      </c>
      <c r="C29" s="40"/>
      <c r="D29" s="41"/>
      <c r="E29" s="42">
        <f>'[1]Input'!B17</f>
        <v>26303</v>
      </c>
      <c r="F29" s="43"/>
      <c r="G29" s="43"/>
      <c r="H29" s="44"/>
      <c r="I29" s="45"/>
      <c r="J29" s="42">
        <f>'[1]Input'!C17</f>
        <v>24361</v>
      </c>
      <c r="K29" s="43"/>
      <c r="L29" s="43">
        <f>E29-J29</f>
        <v>1942</v>
      </c>
      <c r="M29" s="46">
        <f>IF(J29=0,"n/a",IF(E29=0,"n/a",IF(L29/J29&gt;1,IF(J29&lt;0,"&lt;(99%)","&gt;99%"),IF(L29/J29&lt;-1,IF(J29&lt;0,"&gt;99%","&lt;(99%)"),IF(J29&lt;0,-L29/J29,L29/J29)))))</f>
        <v>0.0797175813800747</v>
      </c>
      <c r="N29" s="47"/>
      <c r="O29" s="48"/>
      <c r="P29" s="42">
        <f>'[1]Input'!E17</f>
        <v>50095</v>
      </c>
      <c r="Q29" s="43"/>
      <c r="R29" s="43"/>
      <c r="S29" s="44"/>
      <c r="T29" s="45"/>
      <c r="U29" s="42">
        <f>'[1]Input'!F17</f>
        <v>45579</v>
      </c>
      <c r="V29" s="43"/>
      <c r="W29" s="43">
        <f>P29-U29</f>
        <v>4516</v>
      </c>
      <c r="X29" s="46">
        <f>IF(U29=0,"n/a",IF(P29=0,"n/a",IF(W29/U29&gt;1,IF(U29&lt;0,"&lt;(99%)","&gt;99%"),IF(W29/U29&lt;-1,IF(U29&lt;0,"&gt;99%","&lt;(99%)"),IF(U29&lt;0,-W29/U29,W29/U29)))))</f>
        <v>0.09908071699686259</v>
      </c>
      <c r="Y29" s="49"/>
      <c r="Z29" s="47"/>
      <c r="AA29" s="48"/>
      <c r="AB29" s="42">
        <f>SUM(AB19:AB28)</f>
        <v>145389</v>
      </c>
      <c r="AC29" s="43"/>
      <c r="AD29" s="43"/>
      <c r="AE29" s="44"/>
      <c r="AF29" s="45"/>
      <c r="AG29" s="42">
        <f>SUM(AG19:AG28)</f>
        <v>128756</v>
      </c>
      <c r="AH29" s="43"/>
      <c r="AI29" s="43">
        <f>AB29-AG29</f>
        <v>16633</v>
      </c>
      <c r="AJ29" s="46">
        <f>IF(AG29=0,"n/a",IF(AB29=0,"n/a",IF(AI29/AG29&gt;1,IF(AG29&lt;0,"&lt;(99%)","&gt;99%"),IF(AI29/AG29&lt;-1,IF(AG29&lt;0,"&gt;99%","&lt;(99%)"),IF(AG29&lt;0,-AI29/AG29,AI29/AG29)))))</f>
        <v>0.1291823293671751</v>
      </c>
      <c r="AK29" s="49"/>
    </row>
    <row r="30" spans="2:36" ht="3" customHeight="1">
      <c r="B30" s="6"/>
      <c r="D30" s="21"/>
      <c r="E30" s="6"/>
      <c r="H30" s="22"/>
      <c r="J30" s="6"/>
      <c r="K30" s="7"/>
      <c r="L30" s="7"/>
      <c r="M30" s="36"/>
      <c r="O30" s="23"/>
      <c r="P30" s="6"/>
      <c r="S30" s="22"/>
      <c r="U30" s="6"/>
      <c r="V30" s="7"/>
      <c r="W30" s="7"/>
      <c r="X30" s="37"/>
      <c r="AA30" s="23"/>
      <c r="AB30" s="6"/>
      <c r="AE30" s="22"/>
      <c r="AG30" s="6"/>
      <c r="AH30" s="7"/>
      <c r="AI30" s="7"/>
      <c r="AJ30" s="37"/>
    </row>
    <row r="31" spans="4:36" ht="3" customHeight="1">
      <c r="D31" s="21"/>
      <c r="H31" s="22"/>
      <c r="M31" s="38"/>
      <c r="O31" s="23"/>
      <c r="S31" s="22"/>
      <c r="X31" s="39"/>
      <c r="AA31" s="23"/>
      <c r="AE31" s="22"/>
      <c r="AJ31" s="39"/>
    </row>
    <row r="32" spans="2:37" ht="10.5">
      <c r="B32" s="24" t="s">
        <v>20</v>
      </c>
      <c r="C32" s="24"/>
      <c r="D32" s="25"/>
      <c r="E32" s="26">
        <f>'[1]Input'!B20</f>
        <v>5553</v>
      </c>
      <c r="F32" s="27"/>
      <c r="G32" s="27"/>
      <c r="H32" s="28"/>
      <c r="I32" s="29"/>
      <c r="J32" s="26">
        <f>'[1]Input'!C20</f>
        <v>5444</v>
      </c>
      <c r="K32" s="27"/>
      <c r="L32" s="27">
        <f aca="true" t="shared" si="6" ref="L32:L37">E32-J32</f>
        <v>109</v>
      </c>
      <c r="M32" s="34">
        <f aca="true" t="shared" si="7" ref="M32:M37">IF(J32=0,"n/a",IF(E32=0,"n/a",IF(L32/J32&gt;1,IF(J32&lt;0,"&lt;(99%)","&gt;99%"),IF(L32/J32&lt;-1,IF(J32&lt;0,"&gt;99%","&lt;(99%)"),IF(J32&lt;0,-L32/J32,L32/J32)))))</f>
        <v>0.020022042615723733</v>
      </c>
      <c r="N32" s="31"/>
      <c r="O32" s="32"/>
      <c r="P32" s="26">
        <f>'[1]Input'!E20</f>
        <v>10463</v>
      </c>
      <c r="Q32" s="27"/>
      <c r="R32" s="27"/>
      <c r="S32" s="28"/>
      <c r="T32" s="29"/>
      <c r="U32" s="26">
        <f>'[1]Input'!F20</f>
        <v>9170</v>
      </c>
      <c r="V32" s="27"/>
      <c r="W32" s="27">
        <f aca="true" t="shared" si="8" ref="W32:W37">P32-U32</f>
        <v>1293</v>
      </c>
      <c r="X32" s="34">
        <f aca="true" t="shared" si="9" ref="X32:X37">IF(U32=0,"n/a",IF(P32=0,"n/a",IF(W32/U32&gt;1,IF(U32&lt;0,"&lt;(99%)","&gt;99%"),IF(W32/U32&lt;-1,IF(U32&lt;0,"&gt;99%","&lt;(99%)"),IF(U32&lt;0,-W32/U32,W32/U32)))))</f>
        <v>0.14100327153762268</v>
      </c>
      <c r="Y32" s="33"/>
      <c r="Z32" s="31"/>
      <c r="AA32" s="32"/>
      <c r="AB32" s="26">
        <f>'[1]Input'!I20</f>
        <v>36166</v>
      </c>
      <c r="AC32" s="27"/>
      <c r="AD32" s="27"/>
      <c r="AE32" s="28"/>
      <c r="AF32" s="29"/>
      <c r="AG32" s="26">
        <f>'[1]Input'!J20</f>
        <v>30936</v>
      </c>
      <c r="AH32" s="27"/>
      <c r="AI32" s="27">
        <f aca="true" t="shared" si="10" ref="AI32:AI37">AB32-AG32</f>
        <v>5230</v>
      </c>
      <c r="AJ32" s="34">
        <f aca="true" t="shared" si="11" ref="AJ32:AJ37">IF(AG32=0,"n/a",IF(AB32=0,"n/a",IF(AI32/AG32&gt;1,IF(AG32&lt;0,"&lt;(99%)","&gt;99%"),IF(AI32/AG32&lt;-1,IF(AG32&lt;0,"&gt;99%","&lt;(99%)"),IF(AG32&lt;0,-AI32/AG32,AI32/AG32)))))</f>
        <v>0.16905870183604862</v>
      </c>
      <c r="AK32" s="33"/>
    </row>
    <row r="33" spans="2:37" ht="10.5">
      <c r="B33" s="24" t="s">
        <v>21</v>
      </c>
      <c r="C33" s="24"/>
      <c r="D33" s="25"/>
      <c r="E33" s="26">
        <f>'[1]Input'!B21</f>
        <v>5444</v>
      </c>
      <c r="F33" s="27"/>
      <c r="G33" s="27"/>
      <c r="H33" s="28"/>
      <c r="I33" s="29"/>
      <c r="J33" s="26">
        <f>'[1]Input'!C21</f>
        <v>4935</v>
      </c>
      <c r="K33" s="27"/>
      <c r="L33" s="27">
        <f t="shared" si="6"/>
        <v>509</v>
      </c>
      <c r="M33" s="34">
        <f t="shared" si="7"/>
        <v>0.10314083080040527</v>
      </c>
      <c r="N33" s="31"/>
      <c r="O33" s="32"/>
      <c r="P33" s="26">
        <f>'[1]Input'!E21</f>
        <v>10544</v>
      </c>
      <c r="Q33" s="27"/>
      <c r="R33" s="27"/>
      <c r="S33" s="28"/>
      <c r="T33" s="29"/>
      <c r="U33" s="26">
        <f>'[1]Input'!F21</f>
        <v>9745</v>
      </c>
      <c r="V33" s="27"/>
      <c r="W33" s="27">
        <f t="shared" si="8"/>
        <v>799</v>
      </c>
      <c r="X33" s="34">
        <f t="shared" si="9"/>
        <v>0.08199076449461262</v>
      </c>
      <c r="Y33" s="33"/>
      <c r="Z33" s="31"/>
      <c r="AA33" s="32"/>
      <c r="AB33" s="26">
        <f>'[1]Input'!I21</f>
        <v>28157</v>
      </c>
      <c r="AC33" s="27"/>
      <c r="AD33" s="27"/>
      <c r="AE33" s="28"/>
      <c r="AF33" s="29"/>
      <c r="AG33" s="26">
        <f>'[1]Input'!J21</f>
        <v>24986</v>
      </c>
      <c r="AH33" s="27"/>
      <c r="AI33" s="27">
        <f t="shared" si="10"/>
        <v>3171</v>
      </c>
      <c r="AJ33" s="34">
        <f t="shared" si="11"/>
        <v>0.1269110701993116</v>
      </c>
      <c r="AK33" s="33"/>
    </row>
    <row r="34" spans="2:37" ht="10.5">
      <c r="B34" s="24" t="s">
        <v>22</v>
      </c>
      <c r="C34" s="24"/>
      <c r="D34" s="25"/>
      <c r="E34" s="26">
        <f>'[1]Input'!B22</f>
        <v>7127</v>
      </c>
      <c r="F34" s="27"/>
      <c r="G34" s="27"/>
      <c r="H34" s="28"/>
      <c r="I34" s="29"/>
      <c r="J34" s="26">
        <f>'[1]Input'!C22</f>
        <v>6161</v>
      </c>
      <c r="K34" s="27"/>
      <c r="L34" s="27">
        <f t="shared" si="6"/>
        <v>966</v>
      </c>
      <c r="M34" s="34">
        <f t="shared" si="7"/>
        <v>0.15679272845317319</v>
      </c>
      <c r="N34" s="31"/>
      <c r="O34" s="32"/>
      <c r="P34" s="26">
        <f>'[1]Input'!E22</f>
        <v>12998</v>
      </c>
      <c r="Q34" s="27"/>
      <c r="R34" s="27"/>
      <c r="S34" s="28"/>
      <c r="T34" s="29"/>
      <c r="U34" s="26">
        <f>'[1]Input'!F22</f>
        <v>11912</v>
      </c>
      <c r="V34" s="27"/>
      <c r="W34" s="27">
        <f t="shared" si="8"/>
        <v>1086</v>
      </c>
      <c r="X34" s="34">
        <f t="shared" si="9"/>
        <v>0.09116856950973808</v>
      </c>
      <c r="Y34" s="33"/>
      <c r="Z34" s="31"/>
      <c r="AA34" s="32"/>
      <c r="AB34" s="26">
        <f>'[1]Input'!I22</f>
        <v>38604</v>
      </c>
      <c r="AC34" s="27"/>
      <c r="AD34" s="27"/>
      <c r="AE34" s="28"/>
      <c r="AF34" s="29"/>
      <c r="AG34" s="26">
        <f>'[1]Input'!J22</f>
        <v>35366</v>
      </c>
      <c r="AH34" s="27"/>
      <c r="AI34" s="27">
        <f t="shared" si="10"/>
        <v>3238</v>
      </c>
      <c r="AJ34" s="34">
        <f t="shared" si="11"/>
        <v>0.0915568625233275</v>
      </c>
      <c r="AK34" s="33"/>
    </row>
    <row r="35" spans="2:37" ht="10.5">
      <c r="B35" s="24" t="s">
        <v>23</v>
      </c>
      <c r="C35" s="24"/>
      <c r="D35" s="25"/>
      <c r="E35" s="26">
        <f>'[1]Input'!B23</f>
        <v>7115</v>
      </c>
      <c r="F35" s="27"/>
      <c r="G35" s="27"/>
      <c r="H35" s="28"/>
      <c r="I35" s="29"/>
      <c r="J35" s="26">
        <f>'[1]Input'!C23</f>
        <v>6419</v>
      </c>
      <c r="K35" s="27"/>
      <c r="L35" s="27">
        <f t="shared" si="6"/>
        <v>696</v>
      </c>
      <c r="M35" s="34">
        <f t="shared" si="7"/>
        <v>0.1084281040660539</v>
      </c>
      <c r="N35" s="31"/>
      <c r="O35" s="32"/>
      <c r="P35" s="26">
        <f>'[1]Input'!E23</f>
        <v>13217</v>
      </c>
      <c r="Q35" s="27"/>
      <c r="R35" s="27"/>
      <c r="S35" s="28"/>
      <c r="T35" s="29"/>
      <c r="U35" s="26">
        <f>'[1]Input'!F23</f>
        <v>11957</v>
      </c>
      <c r="V35" s="27"/>
      <c r="W35" s="27">
        <f t="shared" si="8"/>
        <v>1260</v>
      </c>
      <c r="X35" s="34">
        <f t="shared" si="9"/>
        <v>0.10537760307769507</v>
      </c>
      <c r="Y35" s="33"/>
      <c r="Z35" s="31"/>
      <c r="AA35" s="32"/>
      <c r="AB35" s="26">
        <f>'[1]Input'!I23</f>
        <v>34944</v>
      </c>
      <c r="AC35" s="27"/>
      <c r="AD35" s="27"/>
      <c r="AE35" s="28"/>
      <c r="AF35" s="29"/>
      <c r="AG35" s="26">
        <f>'[1]Input'!J23</f>
        <v>29956</v>
      </c>
      <c r="AH35" s="27"/>
      <c r="AI35" s="27">
        <f t="shared" si="10"/>
        <v>4988</v>
      </c>
      <c r="AJ35" s="34">
        <f t="shared" si="11"/>
        <v>0.16651088262785418</v>
      </c>
      <c r="AK35" s="33"/>
    </row>
    <row r="36" spans="2:37" ht="10.5">
      <c r="B36" s="24" t="s">
        <v>24</v>
      </c>
      <c r="C36" s="24"/>
      <c r="D36" s="25"/>
      <c r="E36" s="26">
        <f>'[1]Input'!B24</f>
        <v>1808</v>
      </c>
      <c r="F36" s="27"/>
      <c r="G36" s="27"/>
      <c r="H36" s="28"/>
      <c r="I36" s="29"/>
      <c r="J36" s="26">
        <f>'[1]Input'!C24</f>
        <v>1279</v>
      </c>
      <c r="K36" s="27"/>
      <c r="L36" s="27">
        <f t="shared" si="6"/>
        <v>529</v>
      </c>
      <c r="M36" s="34">
        <f t="shared" si="7"/>
        <v>0.41360437842064113</v>
      </c>
      <c r="N36" s="31"/>
      <c r="O36" s="32"/>
      <c r="P36" s="26">
        <f>'[1]Input'!E24</f>
        <v>3386</v>
      </c>
      <c r="Q36" s="27"/>
      <c r="R36" s="27"/>
      <c r="S36" s="28"/>
      <c r="T36" s="29"/>
      <c r="U36" s="26">
        <f>'[1]Input'!F24</f>
        <v>2432</v>
      </c>
      <c r="V36" s="27"/>
      <c r="W36" s="27">
        <f t="shared" si="8"/>
        <v>954</v>
      </c>
      <c r="X36" s="34">
        <f t="shared" si="9"/>
        <v>0.39226973684210525</v>
      </c>
      <c r="Y36" s="33"/>
      <c r="Z36" s="31"/>
      <c r="AA36" s="32"/>
      <c r="AB36" s="26">
        <f>'[1]Input'!I24</f>
        <v>8905</v>
      </c>
      <c r="AC36" s="27"/>
      <c r="AD36" s="27"/>
      <c r="AE36" s="28"/>
      <c r="AF36" s="29"/>
      <c r="AG36" s="26">
        <f>'[1]Input'!J24</f>
        <v>7131</v>
      </c>
      <c r="AH36" s="27"/>
      <c r="AI36" s="27">
        <f t="shared" si="10"/>
        <v>1774</v>
      </c>
      <c r="AJ36" s="34">
        <f t="shared" si="11"/>
        <v>0.24877296311877717</v>
      </c>
      <c r="AK36" s="33"/>
    </row>
    <row r="37" spans="2:37" ht="10.5">
      <c r="B37" s="24" t="s">
        <v>25</v>
      </c>
      <c r="C37" s="24"/>
      <c r="D37" s="25"/>
      <c r="E37" s="26">
        <f>'[1]Input'!B25</f>
        <v>5430</v>
      </c>
      <c r="F37" s="27"/>
      <c r="G37" s="27"/>
      <c r="H37" s="28"/>
      <c r="I37" s="29"/>
      <c r="J37" s="26">
        <f>'[1]Input'!C25</f>
        <v>4677</v>
      </c>
      <c r="K37" s="27"/>
      <c r="L37" s="27">
        <f t="shared" si="6"/>
        <v>753</v>
      </c>
      <c r="M37" s="34">
        <f t="shared" si="7"/>
        <v>0.16100064143681847</v>
      </c>
      <c r="N37" s="31"/>
      <c r="O37" s="32"/>
      <c r="P37" s="26">
        <f>'[1]Input'!E25</f>
        <v>10372</v>
      </c>
      <c r="Q37" s="27"/>
      <c r="R37" s="27"/>
      <c r="S37" s="28"/>
      <c r="T37" s="29"/>
      <c r="U37" s="26">
        <f>'[1]Input'!F25</f>
        <v>9112</v>
      </c>
      <c r="V37" s="27"/>
      <c r="W37" s="27">
        <f t="shared" si="8"/>
        <v>1260</v>
      </c>
      <c r="X37" s="34">
        <f t="shared" si="9"/>
        <v>0.1382791922739245</v>
      </c>
      <c r="Y37" s="33"/>
      <c r="Z37" s="31"/>
      <c r="AA37" s="32"/>
      <c r="AB37" s="26">
        <f>'[1]Input'!I25</f>
        <v>29675</v>
      </c>
      <c r="AC37" s="27"/>
      <c r="AD37" s="27"/>
      <c r="AE37" s="28"/>
      <c r="AF37" s="29"/>
      <c r="AG37" s="26">
        <f>'[1]Input'!J25</f>
        <v>24561</v>
      </c>
      <c r="AH37" s="27"/>
      <c r="AI37" s="27">
        <f t="shared" si="10"/>
        <v>5114</v>
      </c>
      <c r="AJ37" s="34">
        <f t="shared" si="11"/>
        <v>0.20821627783885022</v>
      </c>
      <c r="AK37" s="33"/>
    </row>
    <row r="38" spans="2:36" ht="3" customHeight="1">
      <c r="B38" s="6"/>
      <c r="D38" s="21"/>
      <c r="E38" s="6"/>
      <c r="H38" s="22"/>
      <c r="J38" s="6"/>
      <c r="K38" s="7"/>
      <c r="L38" s="7"/>
      <c r="M38" s="36"/>
      <c r="O38" s="23"/>
      <c r="P38" s="6"/>
      <c r="S38" s="22"/>
      <c r="U38" s="6"/>
      <c r="V38" s="7"/>
      <c r="W38" s="7"/>
      <c r="X38" s="37"/>
      <c r="AA38" s="23"/>
      <c r="AB38" s="6"/>
      <c r="AE38" s="22"/>
      <c r="AG38" s="6"/>
      <c r="AH38" s="7"/>
      <c r="AI38" s="7"/>
      <c r="AJ38" s="37"/>
    </row>
    <row r="39" spans="4:36" ht="3" customHeight="1">
      <c r="D39" s="21"/>
      <c r="H39" s="22"/>
      <c r="M39" s="38"/>
      <c r="O39" s="23"/>
      <c r="S39" s="22"/>
      <c r="X39" s="39"/>
      <c r="AA39" s="23"/>
      <c r="AE39" s="22"/>
      <c r="AJ39" s="39"/>
    </row>
    <row r="40" spans="2:37" s="50" customFormat="1" ht="10.5">
      <c r="B40" s="40" t="s">
        <v>26</v>
      </c>
      <c r="C40" s="40"/>
      <c r="D40" s="41"/>
      <c r="E40" s="42">
        <f>'[1]Input'!B26</f>
        <v>32477</v>
      </c>
      <c r="F40" s="43"/>
      <c r="G40" s="43"/>
      <c r="H40" s="44"/>
      <c r="I40" s="45"/>
      <c r="J40" s="42">
        <f>'[1]Input'!C26</f>
        <v>28915</v>
      </c>
      <c r="K40" s="43"/>
      <c r="L40" s="43">
        <f>E40-J40</f>
        <v>3562</v>
      </c>
      <c r="M40" s="46">
        <f>IF(J40=0,"n/a",IF(E40=0,"n/a",IF(L40/J40&gt;1,IF(J40&lt;0,"&lt;(99%)","&gt;99%"),IF(L40/J40&lt;-1,IF(J40&lt;0,"&gt;99%","&lt;(99%)"),IF(J40&lt;0,-L40/J40,L40/J40)))))</f>
        <v>0.12318865640670933</v>
      </c>
      <c r="N40" s="47"/>
      <c r="O40" s="48"/>
      <c r="P40" s="42">
        <f>'[1]Input'!E26</f>
        <v>60980</v>
      </c>
      <c r="Q40" s="43"/>
      <c r="R40" s="43"/>
      <c r="S40" s="44"/>
      <c r="T40" s="45"/>
      <c r="U40" s="42">
        <f>'[1]Input'!F26</f>
        <v>54328</v>
      </c>
      <c r="V40" s="43"/>
      <c r="W40" s="43">
        <f>P40-U40</f>
        <v>6652</v>
      </c>
      <c r="X40" s="46">
        <f>IF(U40=0,"n/a",IF(P40=0,"n/a",IF(W40/U40&gt;1,IF(U40&lt;0,"&lt;(99%)","&gt;99%"),IF(W40/U40&lt;-1,IF(U40&lt;0,"&gt;99%","&lt;(99%)"),IF(U40&lt;0,-W40/U40,W40/U40)))))</f>
        <v>0.12244146664703284</v>
      </c>
      <c r="Y40" s="49"/>
      <c r="Z40" s="47"/>
      <c r="AA40" s="48"/>
      <c r="AB40" s="42">
        <f>SUM(AB32:AB39)</f>
        <v>176451</v>
      </c>
      <c r="AC40" s="43"/>
      <c r="AD40" s="43"/>
      <c r="AE40" s="44"/>
      <c r="AF40" s="45"/>
      <c r="AG40" s="42">
        <f>SUM(AG32:AG39)</f>
        <v>152936</v>
      </c>
      <c r="AH40" s="43"/>
      <c r="AI40" s="43">
        <f>AB40-AG40</f>
        <v>23515</v>
      </c>
      <c r="AJ40" s="46">
        <f>IF(AG40=0,"n/a",IF(AB40=0,"n/a",IF(AI40/AG40&gt;1,IF(AG40&lt;0,"&lt;(99%)","&gt;99%"),IF(AI40/AG40&lt;-1,IF(AG40&lt;0,"&gt;99%","&lt;(99%)"),IF(AG40&lt;0,-AI40/AG40,AI40/AG40)))))</f>
        <v>0.15375712716430404</v>
      </c>
      <c r="AK40" s="49"/>
    </row>
    <row r="41" spans="2:36" ht="3" customHeight="1">
      <c r="B41" s="6"/>
      <c r="D41" s="21"/>
      <c r="E41" s="6"/>
      <c r="H41" s="22"/>
      <c r="J41" s="6"/>
      <c r="K41" s="7"/>
      <c r="L41" s="7"/>
      <c r="M41" s="6"/>
      <c r="O41" s="23"/>
      <c r="P41" s="6"/>
      <c r="S41" s="22"/>
      <c r="U41" s="6"/>
      <c r="V41" s="7"/>
      <c r="W41" s="7"/>
      <c r="X41" s="8"/>
      <c r="AA41" s="23"/>
      <c r="AB41" s="6"/>
      <c r="AE41" s="22"/>
      <c r="AG41" s="6"/>
      <c r="AH41" s="7"/>
      <c r="AI41" s="7"/>
      <c r="AJ41" s="8"/>
    </row>
    <row r="42" spans="4:31" ht="3" customHeight="1">
      <c r="D42" s="51"/>
      <c r="E42" s="52"/>
      <c r="F42" s="53"/>
      <c r="G42" s="53"/>
      <c r="H42" s="54"/>
      <c r="M42" s="2"/>
      <c r="O42" s="55"/>
      <c r="P42" s="52"/>
      <c r="Q42" s="53"/>
      <c r="R42" s="53"/>
      <c r="S42" s="54"/>
      <c r="AA42" s="55"/>
      <c r="AB42" s="52"/>
      <c r="AC42" s="53"/>
      <c r="AD42" s="53"/>
      <c r="AE42" s="54"/>
    </row>
    <row r="43" spans="2:37" ht="3" customHeight="1">
      <c r="B43" s="33"/>
      <c r="C43" s="33"/>
      <c r="D43" s="33"/>
      <c r="E43" s="33"/>
      <c r="F43" s="56"/>
      <c r="G43" s="56"/>
      <c r="H43" s="33"/>
      <c r="I43" s="33"/>
      <c r="J43" s="33"/>
      <c r="K43" s="56"/>
      <c r="L43" s="56"/>
      <c r="M43" s="57"/>
      <c r="N43" s="58"/>
      <c r="O43" s="58"/>
      <c r="P43" s="33"/>
      <c r="Q43" s="56"/>
      <c r="R43" s="56"/>
      <c r="S43" s="33"/>
      <c r="T43" s="33"/>
      <c r="U43" s="33"/>
      <c r="V43" s="56"/>
      <c r="W43" s="56"/>
      <c r="X43" s="57"/>
      <c r="Y43" s="33"/>
      <c r="Z43" s="58"/>
      <c r="AA43" s="58"/>
      <c r="AB43" s="33"/>
      <c r="AC43" s="56"/>
      <c r="AD43" s="56"/>
      <c r="AE43" s="33"/>
      <c r="AF43" s="33"/>
      <c r="AG43" s="33"/>
      <c r="AH43" s="56"/>
      <c r="AI43" s="56"/>
      <c r="AJ43" s="57"/>
      <c r="AK43" s="33"/>
    </row>
    <row r="44" spans="2:37" ht="10.5">
      <c r="B44" s="33"/>
      <c r="C44" s="33"/>
      <c r="D44" s="33"/>
      <c r="E44" s="33"/>
      <c r="F44" s="56"/>
      <c r="G44" s="56"/>
      <c r="H44" s="33"/>
      <c r="I44" s="33"/>
      <c r="J44" s="33"/>
      <c r="K44" s="56"/>
      <c r="L44" s="56"/>
      <c r="M44" s="57"/>
      <c r="N44" s="58"/>
      <c r="O44" s="58"/>
      <c r="P44" s="33"/>
      <c r="Q44" s="56"/>
      <c r="R44" s="56"/>
      <c r="S44" s="33"/>
      <c r="T44" s="33"/>
      <c r="U44" s="33"/>
      <c r="V44" s="56"/>
      <c r="W44" s="56"/>
      <c r="X44" s="57"/>
      <c r="Y44" s="33"/>
      <c r="Z44" s="58"/>
      <c r="AA44" s="58"/>
      <c r="AB44" s="33"/>
      <c r="AC44" s="56"/>
      <c r="AD44" s="56"/>
      <c r="AE44" s="33"/>
      <c r="AF44" s="33"/>
      <c r="AG44" s="33"/>
      <c r="AH44" s="56"/>
      <c r="AI44" s="56"/>
      <c r="AJ44" s="57"/>
      <c r="AK44" s="33"/>
    </row>
    <row r="45" spans="2:37" ht="10.5">
      <c r="B45" s="33"/>
      <c r="C45" s="33"/>
      <c r="D45" s="33"/>
      <c r="E45" s="33"/>
      <c r="F45" s="56"/>
      <c r="G45" s="56"/>
      <c r="H45" s="33"/>
      <c r="I45" s="33"/>
      <c r="J45" s="33"/>
      <c r="K45" s="56"/>
      <c r="L45" s="56"/>
      <c r="M45" s="57"/>
      <c r="N45" s="58"/>
      <c r="O45" s="58"/>
      <c r="P45" s="33"/>
      <c r="Q45" s="56"/>
      <c r="R45" s="56"/>
      <c r="S45" s="33"/>
      <c r="T45" s="33"/>
      <c r="U45" s="33"/>
      <c r="V45" s="56"/>
      <c r="W45" s="56"/>
      <c r="X45" s="57"/>
      <c r="Y45" s="33"/>
      <c r="Z45" s="58"/>
      <c r="AA45" s="58"/>
      <c r="AB45" s="33"/>
      <c r="AC45" s="56"/>
      <c r="AD45" s="56"/>
      <c r="AE45" s="33"/>
      <c r="AF45" s="33"/>
      <c r="AG45" s="33"/>
      <c r="AH45" s="56"/>
      <c r="AI45" s="56"/>
      <c r="AJ45" s="57"/>
      <c r="AK45" s="33"/>
    </row>
    <row r="46" spans="2:37" ht="10.5">
      <c r="B46" s="33"/>
      <c r="C46" s="33"/>
      <c r="D46" s="33"/>
      <c r="E46" s="33"/>
      <c r="F46" s="56"/>
      <c r="G46" s="56"/>
      <c r="H46" s="33"/>
      <c r="I46" s="33"/>
      <c r="J46" s="33"/>
      <c r="K46" s="56"/>
      <c r="L46" s="56"/>
      <c r="M46" s="57"/>
      <c r="N46" s="58"/>
      <c r="O46" s="58"/>
      <c r="P46" s="33"/>
      <c r="Q46" s="56"/>
      <c r="R46" s="56"/>
      <c r="S46" s="33"/>
      <c r="T46" s="33"/>
      <c r="U46" s="33"/>
      <c r="V46" s="56"/>
      <c r="W46" s="56"/>
      <c r="X46" s="57"/>
      <c r="Y46" s="33"/>
      <c r="Z46" s="58"/>
      <c r="AA46" s="58"/>
      <c r="AB46" s="33"/>
      <c r="AC46" s="56"/>
      <c r="AD46" s="56"/>
      <c r="AE46" s="33"/>
      <c r="AF46" s="33"/>
      <c r="AG46" s="33"/>
      <c r="AH46" s="56"/>
      <c r="AI46" s="56"/>
      <c r="AJ46" s="57"/>
      <c r="AK46" s="33"/>
    </row>
    <row r="47" spans="2:37" ht="10.5">
      <c r="B47" s="33"/>
      <c r="C47" s="33"/>
      <c r="D47" s="33"/>
      <c r="E47" s="33"/>
      <c r="F47" s="56"/>
      <c r="G47" s="56"/>
      <c r="H47" s="33"/>
      <c r="I47" s="33"/>
      <c r="J47" s="33"/>
      <c r="K47" s="56"/>
      <c r="L47" s="56"/>
      <c r="M47" s="57"/>
      <c r="N47" s="58"/>
      <c r="O47" s="58"/>
      <c r="P47" s="33"/>
      <c r="Q47" s="56"/>
      <c r="R47" s="56"/>
      <c r="S47" s="33"/>
      <c r="T47" s="33"/>
      <c r="U47" s="33"/>
      <c r="V47" s="56"/>
      <c r="W47" s="56"/>
      <c r="X47" s="57"/>
      <c r="Y47" s="33"/>
      <c r="Z47" s="58"/>
      <c r="AA47" s="58"/>
      <c r="AB47" s="33"/>
      <c r="AC47" s="56"/>
      <c r="AD47" s="56"/>
      <c r="AE47" s="33"/>
      <c r="AF47" s="33"/>
      <c r="AG47" s="33"/>
      <c r="AH47" s="56"/>
      <c r="AI47" s="56"/>
      <c r="AJ47" s="57"/>
      <c r="AK47" s="33"/>
    </row>
    <row r="48" spans="2:37" ht="10.5">
      <c r="B48" s="33"/>
      <c r="C48" s="33"/>
      <c r="D48" s="33"/>
      <c r="E48" s="33"/>
      <c r="F48" s="56"/>
      <c r="G48" s="56"/>
      <c r="H48" s="33"/>
      <c r="I48" s="33"/>
      <c r="J48" s="33"/>
      <c r="K48" s="56"/>
      <c r="L48" s="56"/>
      <c r="M48" s="57"/>
      <c r="N48" s="58"/>
      <c r="O48" s="58"/>
      <c r="P48" s="33"/>
      <c r="Q48" s="56"/>
      <c r="R48" s="56"/>
      <c r="S48" s="33"/>
      <c r="T48" s="33"/>
      <c r="U48" s="33"/>
      <c r="V48" s="56"/>
      <c r="W48" s="56"/>
      <c r="X48" s="57"/>
      <c r="Y48" s="33"/>
      <c r="Z48" s="58"/>
      <c r="AA48" s="58"/>
      <c r="AB48" s="33"/>
      <c r="AC48" s="56"/>
      <c r="AD48" s="56"/>
      <c r="AE48" s="33"/>
      <c r="AF48" s="33"/>
      <c r="AG48" s="33"/>
      <c r="AH48" s="56"/>
      <c r="AI48" s="56"/>
      <c r="AJ48" s="57"/>
      <c r="AK48" s="33"/>
    </row>
    <row r="49" spans="2:37" ht="10.5">
      <c r="B49" s="33"/>
      <c r="C49" s="33"/>
      <c r="D49" s="33"/>
      <c r="E49" s="33"/>
      <c r="F49" s="56"/>
      <c r="G49" s="56"/>
      <c r="H49" s="33"/>
      <c r="I49" s="33"/>
      <c r="J49" s="33"/>
      <c r="K49" s="56"/>
      <c r="L49" s="56"/>
      <c r="M49" s="57"/>
      <c r="N49" s="58"/>
      <c r="O49" s="58"/>
      <c r="P49" s="33"/>
      <c r="Q49" s="56"/>
      <c r="R49" s="56"/>
      <c r="S49" s="33"/>
      <c r="T49" s="33"/>
      <c r="U49" s="33"/>
      <c r="V49" s="56"/>
      <c r="W49" s="56"/>
      <c r="X49" s="57"/>
      <c r="Y49" s="33"/>
      <c r="Z49" s="58"/>
      <c r="AA49" s="58"/>
      <c r="AB49" s="33"/>
      <c r="AC49" s="56"/>
      <c r="AD49" s="56"/>
      <c r="AE49" s="33"/>
      <c r="AF49" s="33"/>
      <c r="AG49" s="33"/>
      <c r="AH49" s="56"/>
      <c r="AI49" s="56"/>
      <c r="AJ49" s="57"/>
      <c r="AK49" s="33"/>
    </row>
    <row r="50" spans="2:37" ht="10.5">
      <c r="B50" s="33"/>
      <c r="C50" s="33"/>
      <c r="D50" s="33"/>
      <c r="E50" s="33"/>
      <c r="F50" s="56"/>
      <c r="G50" s="56"/>
      <c r="H50" s="33"/>
      <c r="I50" s="33"/>
      <c r="J50" s="33"/>
      <c r="K50" s="56"/>
      <c r="L50" s="56"/>
      <c r="M50" s="57"/>
      <c r="N50" s="58"/>
      <c r="O50" s="58"/>
      <c r="P50" s="33"/>
      <c r="Q50" s="56"/>
      <c r="R50" s="56"/>
      <c r="S50" s="33"/>
      <c r="T50" s="33"/>
      <c r="U50" s="33"/>
      <c r="V50" s="56"/>
      <c r="W50" s="56"/>
      <c r="X50" s="57"/>
      <c r="Y50" s="33"/>
      <c r="Z50" s="58"/>
      <c r="AA50" s="58"/>
      <c r="AB50" s="33"/>
      <c r="AC50" s="56"/>
      <c r="AD50" s="56"/>
      <c r="AE50" s="33"/>
      <c r="AF50" s="33"/>
      <c r="AG50" s="33"/>
      <c r="AH50" s="56"/>
      <c r="AI50" s="56"/>
      <c r="AJ50" s="57"/>
      <c r="AK50" s="33"/>
    </row>
  </sheetData>
  <sheetProtection/>
  <mergeCells count="3">
    <mergeCell ref="E6:M6"/>
    <mergeCell ref="P6:X6"/>
    <mergeCell ref="AB6:AJ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1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Jaguar Land Rover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Bruton, Tim (T.)</dc:creator>
  <cp:keywords/>
  <dc:description/>
  <cp:lastModifiedBy>Microsoft Office User</cp:lastModifiedBy>
  <dcterms:created xsi:type="dcterms:W3CDTF">2013-06-12T20:51:43Z</dcterms:created>
  <dcterms:modified xsi:type="dcterms:W3CDTF">2016-11-21T15:37:46Z</dcterms:modified>
  <cp:category/>
  <cp:version/>
  <cp:contentType/>
  <cp:contentStatus/>
</cp:coreProperties>
</file>